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5360" windowHeight="12240" activeTab="0"/>
  </bookViews>
  <sheets>
    <sheet name="OSNOVNA ŠKOLA" sheetId="1" r:id="rId1"/>
    <sheet name="Sheet2" sheetId="2" r:id="rId2"/>
  </sheets>
  <definedNames>
    <definedName name="_xlnm._FilterDatabase" localSheetId="0" hidden="1">'OSNOVNA ŠKOLA'!$A$9:$P$63</definedName>
    <definedName name="_xlnm.Print_Area" localSheetId="0">'OSNOVNA ŠKOLA'!$A$1:$P$63</definedName>
  </definedNames>
  <calcPr fullCalcOnLoad="1"/>
</workbook>
</file>

<file path=xl/sharedStrings.xml><?xml version="1.0" encoding="utf-8"?>
<sst xmlns="http://schemas.openxmlformats.org/spreadsheetml/2006/main" count="217" uniqueCount="126">
  <si>
    <t>Melita Delić, Marina Mužek</t>
  </si>
  <si>
    <t>MPC</t>
  </si>
  <si>
    <t>1.-4.</t>
  </si>
  <si>
    <t>Reg. broj</t>
  </si>
  <si>
    <t>-</t>
  </si>
  <si>
    <t>HRVATSKI JEZIK – KNJIŽEVNOST I JEZIK</t>
  </si>
  <si>
    <t>Naziv kupca:</t>
  </si>
  <si>
    <t xml:space="preserve">Način plaćanja: </t>
  </si>
  <si>
    <t>Adresa:</t>
  </si>
  <si>
    <t>Osoba za kontakt:</t>
  </si>
  <si>
    <t>E-adresa:</t>
  </si>
  <si>
    <t xml:space="preserve">Datum:  </t>
  </si>
  <si>
    <t>Potpis i pečat:</t>
  </si>
  <si>
    <t>Neopozivo naručujem sljedeće knjige:</t>
  </si>
  <si>
    <t>PDV</t>
  </si>
  <si>
    <t>Barkod</t>
  </si>
  <si>
    <t>VPC</t>
  </si>
  <si>
    <t>Šifra kompleta</t>
  </si>
  <si>
    <t>Naziv udžbenika</t>
  </si>
  <si>
    <t>Autori</t>
  </si>
  <si>
    <t>Vrsta izdanja</t>
  </si>
  <si>
    <t>Razred</t>
  </si>
  <si>
    <t>udžbenik</t>
  </si>
  <si>
    <t>radna bilježnica</t>
  </si>
  <si>
    <t>Damir Domišljanović</t>
  </si>
  <si>
    <t>ispiti znanja (nisu u slobodnoj prodaji)</t>
  </si>
  <si>
    <t>MATEMATIKA</t>
  </si>
  <si>
    <t>Josip Markovac</t>
  </si>
  <si>
    <t>zbirka zadataka</t>
  </si>
  <si>
    <t>nastavni listići</t>
  </si>
  <si>
    <t>PRIRODA I DRUŠTVO</t>
  </si>
  <si>
    <t>GLAZBENA KULTURA</t>
  </si>
  <si>
    <t>LIKOVNA KULTURA</t>
  </si>
  <si>
    <t>1.-2.</t>
  </si>
  <si>
    <t>2. RAZRED</t>
  </si>
  <si>
    <t>2.</t>
  </si>
  <si>
    <t>likovna mapa s kolažem</t>
  </si>
  <si>
    <t>Broj narudžbenice:</t>
  </si>
  <si>
    <t>Zastupnik:</t>
  </si>
  <si>
    <t>Odobreni rabat:</t>
  </si>
  <si>
    <t>Andrea Škribulja Horvat, Vesna Marjanović, Ljiljana Studeni, Marija Mapilele, Iva Šintić</t>
  </si>
  <si>
    <t>vježbenica</t>
  </si>
  <si>
    <t>Marija Galić, Zvjezdana Lužić</t>
  </si>
  <si>
    <t>ZNANJEM DO USPJEHA 2 vježbenica za cjelovito ponavljanje i vježbanje gradiva</t>
  </si>
  <si>
    <t>dr. sc. Dubravka Težak, dr. sc. Marina Gabelica, Vesna Marjanović, Andrea Škribulja Horvat</t>
  </si>
  <si>
    <t>Dubravka Glasnović Gracin, Gabriela Žokalj, Tanja Soucie</t>
  </si>
  <si>
    <t>Mila Bulić, Gordana Kralj</t>
  </si>
  <si>
    <t>čitanka</t>
  </si>
  <si>
    <t>INFORMATIKA</t>
  </si>
  <si>
    <t>udžbenik (primjereni program)</t>
  </si>
  <si>
    <t>čitanka (primjereni program)</t>
  </si>
  <si>
    <t>MOJA DOMENA 2 - Udžbenik iz informatike za drugi razred osnovne škole</t>
  </si>
  <si>
    <t>ŠKRINJICA SLOVA I RIJEČI 2, prvi dio - Integrirani radni udžbenik iz hrvatskoga jezika za drugi razred osnovne škole</t>
  </si>
  <si>
    <t>ŠKRINJICA SLOVA I RIJEČI 2, drugi dio - Integrirani radni udžbenik iz hrvatskoga jezika za drugi razred osnovne škole</t>
  </si>
  <si>
    <t>ŠKRINJICA SLOVA I RIJEČI 2, prvi dio - Integrirani radni udžbenik iz hrvatskoga jezika za drugi razred osnovne škole (za učenike kojima je određen primjereni program osnovnog odgoja i obrazovanja)</t>
  </si>
  <si>
    <t>MATEMATIKA 2, prvi dio - Radni udžbenik iz matematike za drugi razred osnovne škole</t>
  </si>
  <si>
    <t>OTKRIVAMO MATEMATIKU 2, prvi dio - Radni udžbenik iz matematike za drugi razred osnovne škole</t>
  </si>
  <si>
    <t>OTKRIVAMO MATEMATIKU 2, drugi dio - Radni udžbenik iz matematike za drugi razred osnovne škole</t>
  </si>
  <si>
    <t>OTKRIVAMO MATEMATIKU 2, prvi dio - Radni udžbenik iz matematike za drugi razred osnovne škole (za učenike kojima je određen primjereni program osnovnog odgoja i obrazovanja)</t>
  </si>
  <si>
    <t>OTKRIVAMO MATEMATIKU 2, drugi dio - Radni udžbenik iz matematike za drugi razred osnovne škole (za učenike kojima je određen primjereni program osnovnog odgoja i obrazovanja)</t>
  </si>
  <si>
    <t>PRIRODA, DRUŠTVO I JA 2 - Radni udžbenik iz prirode i društva za drugi razred osnovne škole (za učenike kojima je određen primjereni program osnovnog odgoja i obrazovanja)</t>
  </si>
  <si>
    <t xml:space="preserve">PRIRODA, DRUŠTVO I JA 2 - Radni udžbenik iz prirode i društva za drugi razred osnovne škole </t>
  </si>
  <si>
    <t>ČITAM I PIŠEM 2 - Radna bilježnica iz hrvatskoga jezika za drugi razred osnovne škole</t>
  </si>
  <si>
    <t>ČITAM I PIŠEM 2 - Ispiti znanja iz hrvatskoga jezika za drugi razred osnovne škole</t>
  </si>
  <si>
    <t>MATEMATIKA 2 - Zbirka zadataka iz matematike za drugi razred osnovne škole</t>
  </si>
  <si>
    <t>MATEMATIKA 2 - Ispiti znanja iz matematike za drugi razred osnovne škole</t>
  </si>
  <si>
    <t>OTKRIVAMO MATEMATIKU 2 - Zbirka zadataka iz matematike za drugi razred osnovne škole</t>
  </si>
  <si>
    <t>OTKRIVAMO MATEMATIKU 2 - Ispiti znanja iz matematike za drugi razred osnovne škole</t>
  </si>
  <si>
    <t>PRIRODA, DRUŠTVO I JA 2 - ispiti znanja za 2. razred osnovne škole</t>
  </si>
  <si>
    <t xml:space="preserve">PRIRODA, DRUŠTVO I JA 2 - Radna bilježnica iz prirode i društva za drugi razred osnovne škole </t>
  </si>
  <si>
    <t>MOJA GLAZBA 2 - vježbenica</t>
  </si>
  <si>
    <t>MOJA DOMENA 2 - Radna bilježnica iz informatike za drugi razred osnovne škole</t>
  </si>
  <si>
    <t>Blaženka Rihter, Karmen Toić Dlačić</t>
  </si>
  <si>
    <t>dr. sc Dunja Pavličević-Franić, dr. sc. Vladimira Velički, Vlatka Domišljanović</t>
  </si>
  <si>
    <t>dr. sc. Tamara Turza-Bogdan, Slavica Pospiš, dr. sc. Vladimira Velički</t>
  </si>
  <si>
    <t>dr. sc Dunja Pavličević-Franić, dr. sc. Vladimira Velički, dr. sc. Katarina Aladrović Slovaček, Vlatka Domišljanović</t>
  </si>
  <si>
    <t>dr. sc. Josip Markovac, Danica Vrgoč</t>
  </si>
  <si>
    <t>dr. sc. Dubravka Glasnović Gracin, Gabriela Žokalj, Tanja Souce</t>
  </si>
  <si>
    <t>Diana Atanosov Piljek</t>
  </si>
  <si>
    <t>Dijana Dvornik, Linda Perutović</t>
  </si>
  <si>
    <t>ŠKRINJICA SLOVA I RIJEČI 2, drugi dio - Integrirani radni udžbenik iz hrvatskoga jezika za drugi razred osnovne škole (za učenike kojima je određen primjereni program osnovnog odgoja i obrazovanja)</t>
  </si>
  <si>
    <t>Andrea Škribulja Horvat, Vesna Marjanović, Marija Mapilele, dr. sc. Marina Gabelica, dr. sc. Dubravka Težak</t>
  </si>
  <si>
    <t>Andrea Škribulja Horvat, Vesna Marjanović, dr. sc. Marina Gabelica</t>
  </si>
  <si>
    <t>Janja Kolak, Vesna Vlahov</t>
  </si>
  <si>
    <t>dr. sc. Dubravka Glasnović Gracin, Gabriela Žokalj, Tanja Soucie</t>
  </si>
  <si>
    <t>dr. sc.Dubravka Glasnović Gracin, Gabriela Žokalj, Tanja Souice</t>
  </si>
  <si>
    <t>dr. sc. Mila Bulić , Gordana Kralj, Lidija Križanić, Karmen Hlad, Andreja Kovač, Andreja Kosorčić</t>
  </si>
  <si>
    <t>priručnik iz informatike u razrednoj nastavi</t>
  </si>
  <si>
    <t>Marica Jurec</t>
  </si>
  <si>
    <t>Šifra proizvoda</t>
  </si>
  <si>
    <t>pisanka</t>
  </si>
  <si>
    <t>Tihana Bilešić</t>
  </si>
  <si>
    <t>ČITAM I PIŠEM 2 - integrirani ispiti znanja iz hrvatskoga jezika za drugi razred osnovne škole</t>
  </si>
  <si>
    <t>ČITAM I PIŠEM 2 - Pisančica B</t>
  </si>
  <si>
    <t>ŠKRINJICA SLOVA I RIJEČI 2 - Pisančica B</t>
  </si>
  <si>
    <t>Dubravka Glasnović Gracin, Gabriela Žokalj, Tanja Souice</t>
  </si>
  <si>
    <t>Gabriela Žokalj, Dubravka Glasnović Gracin, Tanja Soucie</t>
  </si>
  <si>
    <t>OTKRIVAMO MATEMATIKU 2 - listići za integriranu nastavu iz matematike za drugi razred osnovne škole</t>
  </si>
  <si>
    <t>OTKRIVAMO MATEMATIKU 2 - listići za dodatnu nastavu iz matematike za drugi razred osnovne škole</t>
  </si>
  <si>
    <t>ŠKRINJICA SLOVA I RIJEČI 2 - Ispiti znanja iz hrvatskoga jezika za drugi razred osnovne škole</t>
  </si>
  <si>
    <t>Tel./mob:</t>
  </si>
  <si>
    <t>Naručene, a neisporučene artikle nije potrebno ponovo naručivati.</t>
  </si>
  <si>
    <t>Osnovna škola</t>
  </si>
  <si>
    <t xml:space="preserve">Alfa zadržava pravo izmjene cijena. </t>
  </si>
  <si>
    <r>
      <rPr>
        <b/>
        <sz val="20"/>
        <color indexed="62"/>
        <rFont val="Century Gothic"/>
        <family val="2"/>
      </rPr>
      <t>NARUDŽBENICA</t>
    </r>
    <r>
      <rPr>
        <sz val="20"/>
        <color indexed="62"/>
        <rFont val="Century Gothic"/>
        <family val="2"/>
      </rPr>
      <t xml:space="preserve"> – školska godina 2021./2022. s primjenom od 1.6.2021. </t>
    </r>
    <r>
      <rPr>
        <b/>
        <sz val="20"/>
        <color indexed="62"/>
        <rFont val="Century Gothic"/>
        <family val="2"/>
      </rPr>
      <t>ALFA d.d.</t>
    </r>
  </si>
  <si>
    <t>ČITAM I PIŠEM 2 - Rukopisno pismo - Radni udžbenik iz hrvatskoga jezika za drugi razred osnovne škole</t>
  </si>
  <si>
    <t>ČITAM I PIŠEM 2 - Jezični udžbenik - Radni udžbenik iz hrvatskoga jezika za drugi razred osnovne škole</t>
  </si>
  <si>
    <t>ČITAM I PIŠEM 2 - Čitanka - Radna čitanka iz hrvatskoga jezika za drugi razred osnovne škole</t>
  </si>
  <si>
    <t>ČITAM I PIŠEM 2 - Rukopisno pismo - Radni udžbenik ih hrvatskoga jezika za drugi razred osnovne škole (za učenike kojima je određen primjereni program osnovnog odgoja i obrazovanja)</t>
  </si>
  <si>
    <t>ČITAM I PIŠEM 2 - Jezični udžbenik - Radni udžbenik ih hrvatskoga jezika za drugi razred osnovne škole (za učenike kojima je određen primjereni program osnovnog odgoja i obrazovanja)</t>
  </si>
  <si>
    <t>ČITAM I PIŠEM 2 - Čitanka iz hrvatskoga jezika za drugi razred osnovne škole (za učenike kojima je određen primjereni program osnovnog odgoja i obrazovanja)</t>
  </si>
  <si>
    <t>LIKOVNI MOZAIK - likovna mapa s kolažem za 1. i 2. razred osnovne škole</t>
  </si>
  <si>
    <t>MATKA JE SLATKA 2 - zadaci za dodatnu nastavu matematike u 2. razredu</t>
  </si>
  <si>
    <t>MATEMATIKA 2, drugi dio - Radni udžbenik iz matematike za drugi razred osnovne škole</t>
  </si>
  <si>
    <t>MATEMATIKA 2, prvi dio - Radni udžbenik iz matematike za drugi razred osnovne škole (za učenike kojima je određen primjereni program osnovnog odgoja i obrazovanja)</t>
  </si>
  <si>
    <t>MATEMATIKA 2, drugi dio - Radni udžbenik iz matematike za drugi razred osnovne škole (za učenike kojima je određen primjereni program osnovnog odgoja i obrazovanja)</t>
  </si>
  <si>
    <t>ŠKRINJICA SLOVA I RIJEČI 2 - Radna bilježnica iz hrvatskoga jezika za drugi razred osnovne škole</t>
  </si>
  <si>
    <t>ŠKRINJICA SLOVA I RIJEČI 2 - Nastavni listići iz hrvatskoga jezika za drugi razred osnovne škole</t>
  </si>
  <si>
    <t>zbirka zadataka za dodatnu nastavu</t>
  </si>
  <si>
    <t>PRIMJENA MICRO:BITA U RAZREDNOJ NASTAVI</t>
  </si>
  <si>
    <t>POPUST</t>
  </si>
  <si>
    <t>CIJENA S POPUSTOM</t>
  </si>
  <si>
    <t>KOLIČINA</t>
  </si>
  <si>
    <t>IZNOS</t>
  </si>
  <si>
    <t>UKUPNO:</t>
  </si>
  <si>
    <t>DAN PO DAN 2, vježbenica za cjelovito ponavljanje i vježbanje gradiva za 2. razred osnovne škole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</si>
</sst>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101041A]General"/>
    <numFmt numFmtId="165" formatCode="0;[Red]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\ #0.00"/>
    <numFmt numFmtId="171" formatCode="[$-41A]d\.\ mmmm\ yyyy\."/>
    <numFmt numFmtId="172" formatCode="0.0"/>
    <numFmt numFmtId="173" formatCode="[$-41A]dd\.\ mmmm\ yyyy\."/>
    <numFmt numFmtId="174" formatCode="#,##0.00\ &quot;kn&quot;"/>
  </numFmts>
  <fonts count="11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20"/>
      <color indexed="62"/>
      <name val="Century Gothic"/>
      <family val="2"/>
    </font>
    <font>
      <b/>
      <sz val="20"/>
      <color indexed="62"/>
      <name val="Century Gothic"/>
      <family val="2"/>
    </font>
    <font>
      <sz val="7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Century Gothic"/>
      <family val="2"/>
    </font>
    <font>
      <sz val="10"/>
      <color indexed="9"/>
      <name val="Century Gothic"/>
      <family val="2"/>
    </font>
    <font>
      <sz val="10"/>
      <color indexed="62"/>
      <name val="Century Gothic"/>
      <family val="2"/>
    </font>
    <font>
      <sz val="12"/>
      <color indexed="18"/>
      <name val="Century Gothic"/>
      <family val="2"/>
    </font>
    <font>
      <sz val="11"/>
      <color indexed="23"/>
      <name val="Century Gothic"/>
      <family val="2"/>
    </font>
    <font>
      <sz val="10"/>
      <color indexed="23"/>
      <name val="Century Gothic"/>
      <family val="2"/>
    </font>
    <font>
      <sz val="11"/>
      <color indexed="18"/>
      <name val="Century Gothic"/>
      <family val="2"/>
    </font>
    <font>
      <sz val="15"/>
      <color indexed="30"/>
      <name val="Century Gothic"/>
      <family val="2"/>
    </font>
    <font>
      <sz val="11"/>
      <color indexed="56"/>
      <name val="Century Gothic"/>
      <family val="2"/>
    </font>
    <font>
      <b/>
      <sz val="11"/>
      <color indexed="30"/>
      <name val="Century Gothic"/>
      <family val="2"/>
    </font>
    <font>
      <b/>
      <sz val="18"/>
      <color indexed="53"/>
      <name val="Century Gothic"/>
      <family val="2"/>
    </font>
    <font>
      <b/>
      <sz val="11"/>
      <color indexed="53"/>
      <name val="Century Gothic"/>
      <family val="2"/>
    </font>
    <font>
      <b/>
      <sz val="10"/>
      <color indexed="53"/>
      <name val="Century Gothic"/>
      <family val="2"/>
    </font>
    <font>
      <b/>
      <sz val="12"/>
      <color indexed="53"/>
      <name val="Century Gothic"/>
      <family val="2"/>
    </font>
    <font>
      <sz val="10"/>
      <color indexed="18"/>
      <name val="Century Gothic"/>
      <family val="2"/>
    </font>
    <font>
      <sz val="10"/>
      <color indexed="53"/>
      <name val="Century Gothic"/>
      <family val="2"/>
    </font>
    <font>
      <b/>
      <sz val="16"/>
      <color indexed="18"/>
      <name val="Century Gothic"/>
      <family val="2"/>
    </font>
    <font>
      <b/>
      <sz val="12"/>
      <color indexed="18"/>
      <name val="Century Gothic"/>
      <family val="2"/>
    </font>
    <font>
      <sz val="12"/>
      <color indexed="53"/>
      <name val="Century Gothic"/>
      <family val="2"/>
    </font>
    <font>
      <sz val="11"/>
      <color indexed="53"/>
      <name val="Century Gothic"/>
      <family val="2"/>
    </font>
    <font>
      <b/>
      <sz val="10"/>
      <color indexed="18"/>
      <name val="Century Gothic"/>
      <family val="2"/>
    </font>
    <font>
      <sz val="11"/>
      <color indexed="62"/>
      <name val="Century Gothic"/>
      <family val="2"/>
    </font>
    <font>
      <sz val="11"/>
      <color indexed="63"/>
      <name val="Century Gothic"/>
      <family val="2"/>
    </font>
    <font>
      <sz val="10"/>
      <color indexed="63"/>
      <name val="Century Gothic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6"/>
      <color rgb="FFFFFFFF"/>
      <name val="Arial"/>
      <family val="2"/>
    </font>
    <font>
      <b/>
      <sz val="16"/>
      <color rgb="FF000000"/>
      <name val="Tahoma"/>
      <family val="2"/>
    </font>
    <font>
      <sz val="7"/>
      <color rgb="FF000000"/>
      <name val="Tahoma"/>
      <family val="2"/>
    </font>
    <font>
      <b/>
      <sz val="7"/>
      <color rgb="FF000000"/>
      <name val="Tahoma"/>
      <family val="2"/>
    </font>
    <font>
      <sz val="8"/>
      <color rgb="FF000000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4999699890613556"/>
      <name val="Century Gothic"/>
      <family val="2"/>
    </font>
    <font>
      <sz val="10"/>
      <color theme="0"/>
      <name val="Century Gothic"/>
      <family val="2"/>
    </font>
    <font>
      <sz val="10"/>
      <color rgb="FF336699"/>
      <name val="Century Gothic"/>
      <family val="2"/>
    </font>
    <font>
      <sz val="12"/>
      <color theme="4" tint="-0.4999699890613556"/>
      <name val="Century Gothic"/>
      <family val="2"/>
    </font>
    <font>
      <sz val="11"/>
      <color theme="1" tint="0.49998000264167786"/>
      <name val="Century Gothic"/>
      <family val="2"/>
    </font>
    <font>
      <sz val="10"/>
      <color theme="1" tint="0.49998000264167786"/>
      <name val="Century Gothic"/>
      <family val="2"/>
    </font>
    <font>
      <sz val="11"/>
      <color rgb="FF003399"/>
      <name val="Century Gothic"/>
      <family val="2"/>
    </font>
    <font>
      <sz val="15"/>
      <color rgb="FF0099CC"/>
      <name val="Century Gothic"/>
      <family val="2"/>
    </font>
    <font>
      <sz val="11"/>
      <color theme="0" tint="-0.4999699890613556"/>
      <name val="Century Gothic"/>
      <family val="2"/>
    </font>
    <font>
      <sz val="10"/>
      <color theme="0" tint="-0.4999699890613556"/>
      <name val="Century Gothic"/>
      <family val="2"/>
    </font>
    <font>
      <sz val="11"/>
      <color theme="3" tint="-0.4999699890613556"/>
      <name val="Century Gothic"/>
      <family val="2"/>
    </font>
    <font>
      <b/>
      <sz val="11"/>
      <color rgb="FF0099CC"/>
      <name val="Century Gothic"/>
      <family val="2"/>
    </font>
    <font>
      <b/>
      <sz val="18"/>
      <color theme="9" tint="-0.24997000396251678"/>
      <name val="Century Gothic"/>
      <family val="2"/>
    </font>
    <font>
      <b/>
      <sz val="11"/>
      <color theme="9" tint="-0.24997000396251678"/>
      <name val="Century Gothic"/>
      <family val="2"/>
    </font>
    <font>
      <b/>
      <sz val="10"/>
      <color theme="9" tint="-0.24997000396251678"/>
      <name val="Century Gothic"/>
      <family val="2"/>
    </font>
    <font>
      <b/>
      <sz val="12"/>
      <color theme="9" tint="-0.24997000396251678"/>
      <name val="Century Gothic"/>
      <family val="2"/>
    </font>
    <font>
      <sz val="10"/>
      <color theme="4" tint="-0.4999699890613556"/>
      <name val="Century Gothic"/>
      <family val="2"/>
    </font>
    <font>
      <sz val="10"/>
      <color rgb="FF003399"/>
      <name val="Century Gothic"/>
      <family val="2"/>
    </font>
    <font>
      <sz val="10"/>
      <color theme="9" tint="-0.24997000396251678"/>
      <name val="Century Gothic"/>
      <family val="2"/>
    </font>
    <font>
      <b/>
      <sz val="16"/>
      <color rgb="FF000099"/>
      <name val="Century Gothic"/>
      <family val="2"/>
    </font>
    <font>
      <b/>
      <sz val="12"/>
      <color rgb="FF000099"/>
      <name val="Century Gothic"/>
      <family val="2"/>
    </font>
    <font>
      <sz val="12"/>
      <color theme="9" tint="-0.24997000396251678"/>
      <name val="Century Gothic"/>
      <family val="2"/>
    </font>
    <font>
      <sz val="11"/>
      <color theme="9" tint="-0.24997000396251678"/>
      <name val="Century Gothic"/>
      <family val="2"/>
    </font>
    <font>
      <b/>
      <sz val="10"/>
      <color rgb="FF000099"/>
      <name val="Century Gothic"/>
      <family val="2"/>
    </font>
    <font>
      <sz val="11"/>
      <color theme="4" tint="-0.4999699890613556"/>
      <name val="Century Gothic"/>
      <family val="2"/>
    </font>
    <font>
      <sz val="11"/>
      <color rgb="FF336699"/>
      <name val="Century Gothic"/>
      <family val="2"/>
    </font>
    <font>
      <sz val="11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 tint="-0.24993999302387238"/>
      </top>
      <bottom style="thick">
        <color theme="0" tint="-0.24993999302387238"/>
      </bottom>
    </border>
    <border>
      <left>
        <color indexed="63"/>
      </left>
      <right>
        <color indexed="63"/>
      </right>
      <top style="thick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>
        <color indexed="63"/>
      </right>
      <top style="thick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ck">
        <color rgb="FF0099CC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rgb="FF0099CC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>
        <color indexed="63"/>
      </right>
      <top style="thick">
        <color theme="0" tint="-0.24993999302387238"/>
      </top>
      <bottom style="thick">
        <color theme="0" tint="-0.24993999302387238"/>
      </bottom>
    </border>
    <border>
      <left style="thick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1499900072813034"/>
      </bottom>
    </border>
    <border>
      <left style="thick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ck">
        <color theme="0" tint="-0.24993999302387238"/>
      </right>
      <top style="thick">
        <color theme="0" tint="-0.24993999302387238"/>
      </top>
      <bottom style="thick">
        <color theme="0" tint="-0.24993999302387238"/>
      </bottom>
    </border>
    <border>
      <left>
        <color indexed="63"/>
      </left>
      <right style="thick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>
        <color indexed="63"/>
      </left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ck">
        <color theme="0" tint="-0.24993999302387238"/>
      </right>
      <top style="thin">
        <color theme="0" tint="-0.24993999302387238"/>
      </top>
      <bottom style="thin">
        <color theme="0" tint="-0.14999000728130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</borders>
  <cellStyleXfs count="85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 wrapText="1"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33" borderId="0">
      <alignment horizontal="left" vertical="center"/>
      <protection/>
    </xf>
    <xf numFmtId="0" fontId="79" fillId="0" borderId="0">
      <alignment horizontal="left" vertical="top"/>
      <protection/>
    </xf>
    <xf numFmtId="0" fontId="80" fillId="0" borderId="0">
      <alignment horizontal="right" vertical="top"/>
      <protection/>
    </xf>
    <xf numFmtId="0" fontId="81" fillId="0" borderId="0">
      <alignment horizontal="right" vertical="top"/>
      <protection/>
    </xf>
    <xf numFmtId="0" fontId="82" fillId="0" borderId="0">
      <alignment horizontal="left" vertical="top"/>
      <protection/>
    </xf>
    <xf numFmtId="0" fontId="81" fillId="0" borderId="0">
      <alignment horizontal="left" vertical="top"/>
      <protection/>
    </xf>
    <xf numFmtId="0" fontId="81" fillId="34" borderId="0">
      <alignment horizontal="left" vertical="center"/>
      <protection/>
    </xf>
    <xf numFmtId="0" fontId="81" fillId="34" borderId="0">
      <alignment horizontal="right" vertical="center"/>
      <protection/>
    </xf>
    <xf numFmtId="0" fontId="81" fillId="34" borderId="0">
      <alignment horizontal="left" vertical="center"/>
      <protection/>
    </xf>
    <xf numFmtId="0" fontId="81" fillId="0" borderId="0">
      <alignment horizontal="left" vertical="top"/>
      <protection/>
    </xf>
    <xf numFmtId="0" fontId="82" fillId="0" borderId="0">
      <alignment horizontal="left" vertical="top"/>
      <protection/>
    </xf>
    <xf numFmtId="0" fontId="80" fillId="0" borderId="0">
      <alignment horizontal="right" vertical="top"/>
      <protection/>
    </xf>
    <xf numFmtId="0" fontId="81" fillId="34" borderId="0">
      <alignment horizontal="right" vertical="center"/>
      <protection/>
    </xf>
    <xf numFmtId="0" fontId="81" fillId="0" borderId="0">
      <alignment horizontal="left" vertical="center"/>
      <protection/>
    </xf>
    <xf numFmtId="0" fontId="81" fillId="0" borderId="0">
      <alignment horizontal="right" vertical="center"/>
      <protection/>
    </xf>
    <xf numFmtId="0" fontId="81" fillId="0" borderId="0">
      <alignment horizontal="left" vertical="center"/>
      <protection/>
    </xf>
    <xf numFmtId="0" fontId="80" fillId="0" borderId="0">
      <alignment horizontal="left" vertical="top"/>
      <protection/>
    </xf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172"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left" vertical="center" wrapText="1"/>
    </xf>
    <xf numFmtId="1" fontId="89" fillId="0" borderId="11" xfId="0" applyNumberFormat="1" applyFont="1" applyFill="1" applyBorder="1" applyAlignment="1">
      <alignment horizontal="left" vertical="center"/>
    </xf>
    <xf numFmtId="1" fontId="89" fillId="0" borderId="12" xfId="0" applyNumberFormat="1" applyFont="1" applyFill="1" applyBorder="1" applyAlignment="1">
      <alignment horizontal="left" vertical="center"/>
    </xf>
    <xf numFmtId="1" fontId="89" fillId="0" borderId="13" xfId="0" applyNumberFormat="1" applyFont="1" applyFill="1" applyBorder="1" applyAlignment="1">
      <alignment horizontal="left" vertical="center"/>
    </xf>
    <xf numFmtId="0" fontId="89" fillId="0" borderId="11" xfId="0" applyNumberFormat="1" applyFont="1" applyFill="1" applyBorder="1" applyAlignment="1">
      <alignment vertical="center"/>
    </xf>
    <xf numFmtId="1" fontId="89" fillId="0" borderId="14" xfId="0" applyNumberFormat="1" applyFont="1" applyFill="1" applyBorder="1" applyAlignment="1">
      <alignment horizontal="left" vertical="center"/>
    </xf>
    <xf numFmtId="1" fontId="89" fillId="0" borderId="12" xfId="0" applyNumberFormat="1" applyFont="1" applyFill="1" applyBorder="1" applyAlignment="1">
      <alignment vertical="center"/>
    </xf>
    <xf numFmtId="0" fontId="90" fillId="0" borderId="15" xfId="0" applyFont="1" applyFill="1" applyBorder="1" applyAlignment="1">
      <alignment horizontal="left" vertical="center" wrapText="1"/>
    </xf>
    <xf numFmtId="0" fontId="90" fillId="0" borderId="16" xfId="0" applyFont="1" applyFill="1" applyBorder="1" applyAlignment="1">
      <alignment horizontal="left" vertical="center" wrapText="1"/>
    </xf>
    <xf numFmtId="0" fontId="91" fillId="0" borderId="16" xfId="0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 vertical="center" textRotation="90" wrapText="1"/>
    </xf>
    <xf numFmtId="2" fontId="90" fillId="0" borderId="16" xfId="0" applyNumberFormat="1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93" fillId="0" borderId="14" xfId="0" applyFont="1" applyFill="1" applyBorder="1" applyAlignment="1">
      <alignment horizontal="left" vertical="center"/>
    </xf>
    <xf numFmtId="0" fontId="94" fillId="0" borderId="12" xfId="0" applyFont="1" applyFill="1" applyBorder="1" applyAlignment="1">
      <alignment horizontal="left" vertical="center" wrapText="1"/>
    </xf>
    <xf numFmtId="0" fontId="95" fillId="0" borderId="12" xfId="0" applyFont="1" applyFill="1" applyBorder="1" applyAlignment="1">
      <alignment horizontal="center" vertical="center" wrapText="1"/>
    </xf>
    <xf numFmtId="0" fontId="94" fillId="0" borderId="12" xfId="0" applyFont="1" applyFill="1" applyBorder="1" applyAlignment="1">
      <alignment vertical="center" wrapText="1"/>
    </xf>
    <xf numFmtId="2" fontId="94" fillId="0" borderId="12" xfId="0" applyNumberFormat="1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96" fillId="0" borderId="12" xfId="0" applyFont="1" applyFill="1" applyBorder="1" applyAlignment="1">
      <alignment vertical="center" wrapText="1"/>
    </xf>
    <xf numFmtId="2" fontId="96" fillId="0" borderId="12" xfId="0" applyNumberFormat="1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left" vertical="center"/>
    </xf>
    <xf numFmtId="0" fontId="98" fillId="0" borderId="14" xfId="0" applyFont="1" applyFill="1" applyBorder="1" applyAlignment="1">
      <alignment horizontal="left" vertical="center"/>
    </xf>
    <xf numFmtId="0" fontId="99" fillId="0" borderId="17" xfId="0" applyFont="1" applyFill="1" applyBorder="1" applyAlignment="1">
      <alignment horizontal="center" vertical="center" textRotation="90" wrapText="1"/>
    </xf>
    <xf numFmtId="0" fontId="100" fillId="0" borderId="0" xfId="0" applyFont="1" applyFill="1" applyBorder="1" applyAlignment="1">
      <alignment horizontal="center" vertical="center" textRotation="90" wrapText="1"/>
    </xf>
    <xf numFmtId="1" fontId="9" fillId="0" borderId="18" xfId="0" applyNumberFormat="1" applyFont="1" applyFill="1" applyBorder="1" applyAlignment="1">
      <alignment horizontal="left" vertical="center"/>
    </xf>
    <xf numFmtId="0" fontId="101" fillId="0" borderId="0" xfId="0" applyFont="1" applyFill="1" applyBorder="1" applyAlignment="1">
      <alignment vertical="center" wrapText="1"/>
    </xf>
    <xf numFmtId="1" fontId="95" fillId="0" borderId="19" xfId="0" applyNumberFormat="1" applyFont="1" applyFill="1" applyBorder="1" applyAlignment="1">
      <alignment horizontal="left" vertical="center"/>
    </xf>
    <xf numFmtId="1" fontId="102" fillId="0" borderId="0" xfId="0" applyNumberFormat="1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center" vertical="center" wrapText="1"/>
    </xf>
    <xf numFmtId="2" fontId="103" fillId="0" borderId="0" xfId="0" applyNumberFormat="1" applyFont="1" applyFill="1" applyBorder="1" applyAlignment="1">
      <alignment horizontal="center" vertical="center" wrapText="1"/>
    </xf>
    <xf numFmtId="0" fontId="104" fillId="0" borderId="20" xfId="0" applyFont="1" applyFill="1" applyBorder="1" applyAlignment="1">
      <alignment horizontal="center" vertical="center" textRotation="90" wrapText="1"/>
    </xf>
    <xf numFmtId="1" fontId="89" fillId="0" borderId="21" xfId="0" applyNumberFormat="1" applyFont="1" applyFill="1" applyBorder="1" applyAlignment="1">
      <alignment horizontal="left" vertical="center"/>
    </xf>
    <xf numFmtId="0" fontId="89" fillId="0" borderId="21" xfId="0" applyFont="1" applyFill="1" applyBorder="1" applyAlignment="1">
      <alignment horizontal="center" vertical="center"/>
    </xf>
    <xf numFmtId="0" fontId="89" fillId="0" borderId="21" xfId="0" applyFont="1" applyFill="1" applyBorder="1" applyAlignment="1">
      <alignment vertical="center"/>
    </xf>
    <xf numFmtId="1" fontId="89" fillId="0" borderId="22" xfId="0" applyNumberFormat="1" applyFont="1" applyFill="1" applyBorder="1" applyAlignment="1">
      <alignment horizontal="left" vertical="center"/>
    </xf>
    <xf numFmtId="0" fontId="101" fillId="0" borderId="23" xfId="0" applyFont="1" applyFill="1" applyBorder="1" applyAlignment="1">
      <alignment vertical="center" wrapText="1"/>
    </xf>
    <xf numFmtId="1" fontId="101" fillId="0" borderId="23" xfId="0" applyNumberFormat="1" applyFont="1" applyFill="1" applyBorder="1" applyAlignment="1">
      <alignment horizontal="left" vertical="center"/>
    </xf>
    <xf numFmtId="0" fontId="105" fillId="0" borderId="23" xfId="0" applyFont="1" applyFill="1" applyBorder="1" applyAlignment="1">
      <alignment horizontal="center" vertical="center" wrapText="1"/>
    </xf>
    <xf numFmtId="0" fontId="106" fillId="0" borderId="23" xfId="0" applyFont="1" applyFill="1" applyBorder="1" applyAlignment="1">
      <alignment horizontal="center" vertical="center" wrapText="1"/>
    </xf>
    <xf numFmtId="0" fontId="101" fillId="0" borderId="23" xfId="0" applyFont="1" applyFill="1" applyBorder="1" applyAlignment="1">
      <alignment horizontal="center" vertical="center" textRotation="90" wrapText="1"/>
    </xf>
    <xf numFmtId="0" fontId="104" fillId="0" borderId="24" xfId="0" applyFont="1" applyFill="1" applyBorder="1" applyAlignment="1">
      <alignment horizontal="center" vertical="center" textRotation="90" wrapText="1"/>
    </xf>
    <xf numFmtId="0" fontId="107" fillId="0" borderId="25" xfId="0" applyNumberFormat="1" applyFont="1" applyFill="1" applyBorder="1" applyAlignment="1">
      <alignment horizontal="center" vertical="center" textRotation="90"/>
    </xf>
    <xf numFmtId="1" fontId="107" fillId="0" borderId="26" xfId="0" applyNumberFormat="1" applyFont="1" applyFill="1" applyBorder="1" applyAlignment="1">
      <alignment horizontal="center" vertical="center" textRotation="90"/>
    </xf>
    <xf numFmtId="0" fontId="107" fillId="0" borderId="27" xfId="0" applyFont="1" applyFill="1" applyBorder="1" applyAlignment="1">
      <alignment horizontal="center" vertical="center" textRotation="90"/>
    </xf>
    <xf numFmtId="0" fontId="108" fillId="0" borderId="26" xfId="0" applyFont="1" applyFill="1" applyBorder="1" applyAlignment="1">
      <alignment horizontal="center" vertical="center" textRotation="90" wrapText="1"/>
    </xf>
    <xf numFmtId="0" fontId="99" fillId="0" borderId="26" xfId="0" applyFont="1" applyFill="1" applyBorder="1" applyAlignment="1">
      <alignment horizontal="center" vertical="center" textRotation="90" wrapText="1"/>
    </xf>
    <xf numFmtId="1" fontId="102" fillId="0" borderId="11" xfId="0" applyNumberFormat="1" applyFont="1" applyFill="1" applyBorder="1" applyAlignment="1">
      <alignment horizontal="center" vertical="center"/>
    </xf>
    <xf numFmtId="1" fontId="102" fillId="0" borderId="12" xfId="0" applyNumberFormat="1" applyFont="1" applyFill="1" applyBorder="1" applyAlignment="1">
      <alignment horizontal="center" vertical="center"/>
    </xf>
    <xf numFmtId="1" fontId="102" fillId="0" borderId="12" xfId="0" applyNumberFormat="1" applyFont="1" applyFill="1" applyBorder="1" applyAlignment="1">
      <alignment horizontal="left" vertical="center"/>
    </xf>
    <xf numFmtId="1" fontId="109" fillId="0" borderId="23" xfId="0" applyNumberFormat="1" applyFont="1" applyFill="1" applyBorder="1" applyAlignment="1">
      <alignment horizontal="center" vertical="center"/>
    </xf>
    <xf numFmtId="1" fontId="102" fillId="0" borderId="21" xfId="0" applyNumberFormat="1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vertical="center"/>
    </xf>
    <xf numFmtId="0" fontId="102" fillId="0" borderId="21" xfId="0" applyFont="1" applyFill="1" applyBorder="1" applyAlignment="1">
      <alignment horizontal="center" vertical="center"/>
    </xf>
    <xf numFmtId="1" fontId="102" fillId="0" borderId="0" xfId="0" applyNumberFormat="1" applyFont="1" applyFill="1" applyBorder="1" applyAlignment="1">
      <alignment horizontal="center" vertical="center"/>
    </xf>
    <xf numFmtId="0" fontId="102" fillId="0" borderId="11" xfId="0" applyNumberFormat="1" applyFont="1" applyFill="1" applyBorder="1" applyAlignment="1">
      <alignment horizontal="left" vertical="center"/>
    </xf>
    <xf numFmtId="2" fontId="100" fillId="0" borderId="23" xfId="0" applyNumberFormat="1" applyFont="1" applyFill="1" applyBorder="1" applyAlignment="1">
      <alignment horizontal="center" vertical="center" wrapText="1"/>
    </xf>
    <xf numFmtId="2" fontId="91" fillId="0" borderId="16" xfId="0" applyNumberFormat="1" applyFont="1" applyFill="1" applyBorder="1" applyAlignment="1">
      <alignment horizontal="center" vertical="center" wrapText="1"/>
    </xf>
    <xf numFmtId="2" fontId="9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95" fillId="0" borderId="12" xfId="0" applyNumberFormat="1" applyFont="1" applyFill="1" applyBorder="1" applyAlignment="1">
      <alignment horizontal="center" vertical="center" wrapText="1"/>
    </xf>
    <xf numFmtId="2" fontId="95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86" fillId="0" borderId="12" xfId="0" applyNumberFormat="1" applyFont="1" applyFill="1" applyBorder="1" applyAlignment="1">
      <alignment horizontal="center" vertical="center" wrapText="1"/>
    </xf>
    <xf numFmtId="2" fontId="8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0" fillId="0" borderId="11" xfId="0" applyNumberFormat="1" applyFont="1" applyFill="1" applyBorder="1" applyAlignment="1">
      <alignment vertical="center"/>
    </xf>
    <xf numFmtId="1" fontId="110" fillId="0" borderId="12" xfId="0" applyNumberFormat="1" applyFont="1" applyFill="1" applyBorder="1" applyAlignment="1">
      <alignment vertical="center"/>
    </xf>
    <xf numFmtId="0" fontId="110" fillId="0" borderId="21" xfId="0" applyFont="1" applyFill="1" applyBorder="1" applyAlignment="1">
      <alignment vertical="center"/>
    </xf>
    <xf numFmtId="2" fontId="99" fillId="0" borderId="23" xfId="0" applyNumberFormat="1" applyFont="1" applyFill="1" applyBorder="1" applyAlignment="1">
      <alignment horizontal="center" vertical="center" wrapText="1"/>
    </xf>
    <xf numFmtId="2" fontId="90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88" fillId="0" borderId="10" xfId="0" applyNumberFormat="1" applyFont="1" applyFill="1" applyBorder="1" applyAlignment="1">
      <alignment horizontal="center" vertical="center" wrapText="1"/>
    </xf>
    <xf numFmtId="1" fontId="91" fillId="0" borderId="16" xfId="0" applyNumberFormat="1" applyFont="1" applyFill="1" applyBorder="1" applyAlignment="1">
      <alignment horizontal="center" vertical="center" wrapText="1"/>
    </xf>
    <xf numFmtId="1" fontId="103" fillId="0" borderId="12" xfId="0" applyNumberFormat="1" applyFont="1" applyFill="1" applyBorder="1" applyAlignment="1">
      <alignment horizontal="center" vertical="center" wrapText="1"/>
    </xf>
    <xf numFmtId="1" fontId="95" fillId="0" borderId="12" xfId="0" applyNumberFormat="1" applyFont="1" applyFill="1" applyBorder="1" applyAlignment="1">
      <alignment horizontal="center" vertical="center" wrapText="1"/>
    </xf>
    <xf numFmtId="1" fontId="8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89" fillId="0" borderId="11" xfId="0" applyNumberFormat="1" applyFont="1" applyFill="1" applyBorder="1" applyAlignment="1">
      <alignment horizontal="center" vertical="center" wrapText="1"/>
    </xf>
    <xf numFmtId="1" fontId="89" fillId="0" borderId="12" xfId="0" applyNumberFormat="1" applyFont="1" applyFill="1" applyBorder="1" applyAlignment="1">
      <alignment horizontal="center" vertical="center" wrapText="1"/>
    </xf>
    <xf numFmtId="1" fontId="89" fillId="0" borderId="21" xfId="0" applyNumberFormat="1" applyFont="1" applyFill="1" applyBorder="1" applyAlignment="1">
      <alignment horizontal="left" vertical="center" wrapText="1"/>
    </xf>
    <xf numFmtId="2" fontId="111" fillId="0" borderId="1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Alignment="1">
      <alignment horizontal="left" vertical="center"/>
    </xf>
    <xf numFmtId="1" fontId="102" fillId="0" borderId="11" xfId="0" applyNumberFormat="1" applyFont="1" applyFill="1" applyBorder="1" applyAlignment="1">
      <alignment horizontal="left" vertical="center"/>
    </xf>
    <xf numFmtId="1" fontId="89" fillId="0" borderId="12" xfId="0" applyNumberFormat="1" applyFont="1" applyFill="1" applyBorder="1" applyAlignment="1">
      <alignment horizontal="left" vertical="center" wrapText="1"/>
    </xf>
    <xf numFmtId="2" fontId="88" fillId="0" borderId="10" xfId="0" applyNumberFormat="1" applyFont="1" applyFill="1" applyBorder="1" applyAlignment="1">
      <alignment horizontal="center" vertical="center" wrapText="1"/>
    </xf>
    <xf numFmtId="2" fontId="102" fillId="0" borderId="11" xfId="0" applyNumberFormat="1" applyFont="1" applyFill="1" applyBorder="1" applyAlignment="1">
      <alignment vertical="center"/>
    </xf>
    <xf numFmtId="2" fontId="102" fillId="0" borderId="12" xfId="0" applyNumberFormat="1" applyFont="1" applyFill="1" applyBorder="1" applyAlignment="1">
      <alignment vertical="center"/>
    </xf>
    <xf numFmtId="2" fontId="102" fillId="0" borderId="12" xfId="0" applyNumberFormat="1" applyFont="1" applyFill="1" applyBorder="1" applyAlignment="1">
      <alignment horizontal="left" vertical="center"/>
    </xf>
    <xf numFmtId="2" fontId="102" fillId="0" borderId="2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4" fontId="112" fillId="0" borderId="28" xfId="0" applyNumberFormat="1" applyFont="1" applyFill="1" applyBorder="1" applyAlignment="1">
      <alignment horizontal="left" vertical="center" wrapText="1"/>
    </xf>
    <xf numFmtId="0" fontId="113" fillId="0" borderId="28" xfId="0" applyNumberFormat="1" applyFont="1" applyFill="1" applyBorder="1" applyAlignment="1">
      <alignment horizontal="center" vertical="center" wrapText="1"/>
    </xf>
    <xf numFmtId="1" fontId="113" fillId="0" borderId="28" xfId="0" applyNumberFormat="1" applyFont="1" applyFill="1" applyBorder="1" applyAlignment="1">
      <alignment horizontal="center" vertical="center" wrapText="1"/>
    </xf>
    <xf numFmtId="0" fontId="113" fillId="0" borderId="28" xfId="58" applyNumberFormat="1" applyFont="1" applyFill="1" applyBorder="1" applyAlignment="1">
      <alignment horizontal="center" vertical="center" wrapText="1"/>
      <protection/>
    </xf>
    <xf numFmtId="0" fontId="113" fillId="0" borderId="28" xfId="0" applyFont="1" applyFill="1" applyBorder="1" applyAlignment="1">
      <alignment horizontal="center" vertical="center" wrapText="1"/>
    </xf>
    <xf numFmtId="0" fontId="112" fillId="0" borderId="28" xfId="0" applyFont="1" applyFill="1" applyBorder="1" applyAlignment="1">
      <alignment horizontal="center" vertical="center" wrapText="1"/>
    </xf>
    <xf numFmtId="2" fontId="113" fillId="0" borderId="28" xfId="0" applyNumberFormat="1" applyFont="1" applyFill="1" applyBorder="1" applyAlignment="1">
      <alignment horizontal="center" vertical="center" wrapText="1"/>
    </xf>
    <xf numFmtId="2" fontId="113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112" fillId="0" borderId="28" xfId="0" applyNumberFormat="1" applyFont="1" applyFill="1" applyBorder="1" applyAlignment="1">
      <alignment horizontal="center" vertical="center" wrapText="1"/>
    </xf>
    <xf numFmtId="1" fontId="112" fillId="0" borderId="28" xfId="0" applyNumberFormat="1" applyFont="1" applyFill="1" applyBorder="1" applyAlignment="1">
      <alignment horizontal="center" vertical="center" wrapText="1"/>
    </xf>
    <xf numFmtId="164" fontId="112" fillId="35" borderId="28" xfId="0" applyNumberFormat="1" applyFont="1" applyFill="1" applyBorder="1" applyAlignment="1">
      <alignment horizontal="left" vertical="center" wrapText="1"/>
    </xf>
    <xf numFmtId="0" fontId="113" fillId="35" borderId="28" xfId="0" applyFont="1" applyFill="1" applyBorder="1" applyAlignment="1">
      <alignment horizontal="center" vertical="center" wrapText="1"/>
    </xf>
    <xf numFmtId="0" fontId="112" fillId="35" borderId="28" xfId="0" applyFont="1" applyFill="1" applyBorder="1" applyAlignment="1">
      <alignment horizontal="center" vertical="center" wrapText="1"/>
    </xf>
    <xf numFmtId="2" fontId="113" fillId="35" borderId="28" xfId="0" applyNumberFormat="1" applyFont="1" applyFill="1" applyBorder="1" applyAlignment="1">
      <alignment horizontal="center" vertical="center" wrapText="1"/>
    </xf>
    <xf numFmtId="2" fontId="113" fillId="35" borderId="28" xfId="0" applyNumberFormat="1" applyFont="1" applyFill="1" applyBorder="1" applyAlignment="1" applyProtection="1">
      <alignment horizontal="center" vertical="center" wrapText="1"/>
      <protection locked="0"/>
    </xf>
    <xf numFmtId="2" fontId="112" fillId="35" borderId="28" xfId="0" applyNumberFormat="1" applyFont="1" applyFill="1" applyBorder="1" applyAlignment="1">
      <alignment horizontal="center" vertical="center" wrapText="1"/>
    </xf>
    <xf numFmtId="0" fontId="113" fillId="0" borderId="28" xfId="0" applyFont="1" applyBorder="1" applyAlignment="1">
      <alignment horizontal="center" vertical="center" wrapText="1"/>
    </xf>
    <xf numFmtId="164" fontId="112" fillId="0" borderId="29" xfId="0" applyNumberFormat="1" applyFont="1" applyFill="1" applyBorder="1" applyAlignment="1">
      <alignment horizontal="center" vertical="center" wrapText="1"/>
    </xf>
    <xf numFmtId="164" fontId="112" fillId="35" borderId="29" xfId="0" applyNumberFormat="1" applyFont="1" applyFill="1" applyBorder="1" applyAlignment="1">
      <alignment horizontal="center" vertical="center" wrapText="1"/>
    </xf>
    <xf numFmtId="164" fontId="112" fillId="36" borderId="29" xfId="0" applyNumberFormat="1" applyFont="1" applyFill="1" applyBorder="1" applyAlignment="1">
      <alignment horizontal="center" vertical="center" wrapText="1"/>
    </xf>
    <xf numFmtId="164" fontId="112" fillId="36" borderId="28" xfId="0" applyNumberFormat="1" applyFont="1" applyFill="1" applyBorder="1" applyAlignment="1">
      <alignment horizontal="left" vertical="center" wrapText="1"/>
    </xf>
    <xf numFmtId="0" fontId="113" fillId="36" borderId="28" xfId="0" applyFont="1" applyFill="1" applyBorder="1" applyAlignment="1">
      <alignment horizontal="center" vertical="center" wrapText="1"/>
    </xf>
    <xf numFmtId="0" fontId="113" fillId="0" borderId="28" xfId="57" applyFont="1" applyFill="1" applyBorder="1" applyAlignment="1">
      <alignment horizontal="center" vertical="center" wrapText="1"/>
    </xf>
    <xf numFmtId="0" fontId="112" fillId="0" borderId="29" xfId="0" applyFont="1" applyFill="1" applyBorder="1" applyAlignment="1">
      <alignment horizontal="center" vertical="center" wrapText="1"/>
    </xf>
    <xf numFmtId="0" fontId="112" fillId="0" borderId="28" xfId="0" applyFont="1" applyFill="1" applyBorder="1" applyAlignment="1">
      <alignment horizontal="left" vertical="center"/>
    </xf>
    <xf numFmtId="0" fontId="112" fillId="0" borderId="28" xfId="0" applyFont="1" applyFill="1" applyBorder="1" applyAlignment="1">
      <alignment vertical="center" wrapText="1"/>
    </xf>
    <xf numFmtId="9" fontId="111" fillId="0" borderId="10" xfId="64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9" fontId="110" fillId="0" borderId="11" xfId="64" applyFont="1" applyFill="1" applyBorder="1" applyAlignment="1">
      <alignment vertical="center"/>
    </xf>
    <xf numFmtId="174" fontId="12" fillId="0" borderId="11" xfId="0" applyNumberFormat="1" applyFont="1" applyFill="1" applyBorder="1" applyAlignment="1">
      <alignment horizontal="center" vertical="center"/>
    </xf>
    <xf numFmtId="9" fontId="110" fillId="0" borderId="12" xfId="64" applyFont="1" applyFill="1" applyBorder="1" applyAlignment="1">
      <alignment vertical="center"/>
    </xf>
    <xf numFmtId="174" fontId="12" fillId="0" borderId="12" xfId="0" applyNumberFormat="1" applyFont="1" applyFill="1" applyBorder="1" applyAlignment="1">
      <alignment horizontal="center" vertical="center"/>
    </xf>
    <xf numFmtId="9" fontId="110" fillId="0" borderId="21" xfId="64" applyFont="1" applyFill="1" applyBorder="1" applyAlignment="1">
      <alignment vertical="center"/>
    </xf>
    <xf numFmtId="174" fontId="12" fillId="0" borderId="21" xfId="0" applyNumberFormat="1" applyFont="1" applyFill="1" applyBorder="1" applyAlignment="1">
      <alignment horizontal="center" vertical="center"/>
    </xf>
    <xf numFmtId="9" fontId="99" fillId="0" borderId="23" xfId="64" applyFont="1" applyFill="1" applyBorder="1" applyAlignment="1">
      <alignment horizontal="center" vertical="center" wrapText="1"/>
    </xf>
    <xf numFmtId="174" fontId="13" fillId="0" borderId="23" xfId="0" applyNumberFormat="1" applyFont="1" applyFill="1" applyBorder="1" applyAlignment="1">
      <alignment horizontal="center" vertical="center" wrapText="1"/>
    </xf>
    <xf numFmtId="9" fontId="90" fillId="0" borderId="0" xfId="64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center" wrapText="1"/>
    </xf>
    <xf numFmtId="9" fontId="90" fillId="0" borderId="16" xfId="64" applyFont="1" applyFill="1" applyBorder="1" applyAlignment="1">
      <alignment horizontal="center" vertical="center" wrapText="1"/>
    </xf>
    <xf numFmtId="9" fontId="5" fillId="0" borderId="12" xfId="64" applyFont="1" applyFill="1" applyBorder="1" applyAlignment="1">
      <alignment horizontal="center" vertical="center" wrapText="1"/>
    </xf>
    <xf numFmtId="174" fontId="5" fillId="0" borderId="12" xfId="0" applyNumberFormat="1" applyFont="1" applyFill="1" applyBorder="1" applyAlignment="1">
      <alignment horizontal="center" vertical="center" wrapText="1"/>
    </xf>
    <xf numFmtId="9" fontId="94" fillId="0" borderId="12" xfId="64" applyFont="1" applyFill="1" applyBorder="1" applyAlignment="1">
      <alignment horizontal="center" vertical="center" wrapText="1"/>
    </xf>
    <xf numFmtId="9" fontId="96" fillId="0" borderId="12" xfId="64" applyFont="1" applyFill="1" applyBorder="1" applyAlignment="1">
      <alignment horizontal="center" vertical="center" wrapText="1"/>
    </xf>
    <xf numFmtId="9" fontId="6" fillId="0" borderId="0" xfId="64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9" fontId="112" fillId="0" borderId="28" xfId="64" applyFont="1" applyFill="1" applyBorder="1" applyAlignment="1">
      <alignment horizontal="center" vertical="center" wrapText="1"/>
    </xf>
    <xf numFmtId="9" fontId="112" fillId="35" borderId="28" xfId="64" applyFont="1" applyFill="1" applyBorder="1" applyAlignment="1">
      <alignment horizontal="center" vertical="center" wrapText="1"/>
    </xf>
    <xf numFmtId="174" fontId="111" fillId="0" borderId="10" xfId="0" applyNumberFormat="1" applyFont="1" applyFill="1" applyBorder="1" applyAlignment="1">
      <alignment horizontal="center" vertical="center" wrapText="1"/>
    </xf>
    <xf numFmtId="174" fontId="110" fillId="0" borderId="11" xfId="0" applyNumberFormat="1" applyFont="1" applyFill="1" applyBorder="1" applyAlignment="1">
      <alignment vertical="center"/>
    </xf>
    <xf numFmtId="174" fontId="110" fillId="0" borderId="12" xfId="0" applyNumberFormat="1" applyFont="1" applyFill="1" applyBorder="1" applyAlignment="1">
      <alignment vertical="center"/>
    </xf>
    <xf numFmtId="174" fontId="110" fillId="0" borderId="21" xfId="0" applyNumberFormat="1" applyFont="1" applyFill="1" applyBorder="1" applyAlignment="1">
      <alignment vertical="center"/>
    </xf>
    <xf numFmtId="174" fontId="99" fillId="0" borderId="23" xfId="0" applyNumberFormat="1" applyFont="1" applyFill="1" applyBorder="1" applyAlignment="1">
      <alignment horizontal="center" vertical="center" wrapText="1"/>
    </xf>
    <xf numFmtId="174" fontId="90" fillId="0" borderId="0" xfId="0" applyNumberFormat="1" applyFont="1" applyFill="1" applyBorder="1" applyAlignment="1">
      <alignment horizontal="center" vertical="center" wrapText="1"/>
    </xf>
    <xf numFmtId="174" fontId="90" fillId="0" borderId="16" xfId="0" applyNumberFormat="1" applyFont="1" applyFill="1" applyBorder="1" applyAlignment="1">
      <alignment horizontal="center" vertical="center" wrapText="1"/>
    </xf>
    <xf numFmtId="174" fontId="94" fillId="0" borderId="12" xfId="0" applyNumberFormat="1" applyFont="1" applyFill="1" applyBorder="1" applyAlignment="1">
      <alignment horizontal="center" vertical="center" wrapText="1"/>
    </xf>
    <xf numFmtId="174" fontId="96" fillId="0" borderId="12" xfId="0" applyNumberFormat="1" applyFont="1" applyFill="1" applyBorder="1" applyAlignment="1">
      <alignment horizontal="center" vertical="center" wrapText="1"/>
    </xf>
    <xf numFmtId="174" fontId="112" fillId="0" borderId="28" xfId="0" applyNumberFormat="1" applyFont="1" applyFill="1" applyBorder="1" applyAlignment="1">
      <alignment horizontal="center" vertical="center" wrapText="1"/>
    </xf>
    <xf numFmtId="174" fontId="112" fillId="0" borderId="30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bično 2" xfId="62"/>
    <cellStyle name="Output" xfId="63"/>
    <cellStyle name="Percent" xfId="64"/>
    <cellStyle name="S0" xfId="65"/>
    <cellStyle name="S1" xfId="66"/>
    <cellStyle name="S10" xfId="67"/>
    <cellStyle name="S11" xfId="68"/>
    <cellStyle name="S12" xfId="69"/>
    <cellStyle name="S13" xfId="70"/>
    <cellStyle name="S14" xfId="71"/>
    <cellStyle name="S15" xfId="72"/>
    <cellStyle name="S16" xfId="73"/>
    <cellStyle name="S2" xfId="74"/>
    <cellStyle name="S3" xfId="75"/>
    <cellStyle name="S4" xfId="76"/>
    <cellStyle name="S5" xfId="77"/>
    <cellStyle name="S6" xfId="78"/>
    <cellStyle name="S7" xfId="79"/>
    <cellStyle name="S8" xfId="80"/>
    <cellStyle name="S9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outlinePr summaryBelow="0" summaryRight="0"/>
  </sheetPr>
  <dimension ref="A1:S63"/>
  <sheetViews>
    <sheetView showGridLines="0" tabSelected="1" zoomScale="80" zoomScaleNormal="80" zoomScalePageLayoutView="69" workbookViewId="0" topLeftCell="A1">
      <selection activeCell="R55" sqref="R55"/>
    </sheetView>
  </sheetViews>
  <sheetFormatPr defaultColWidth="9.140625" defaultRowHeight="12.75"/>
  <cols>
    <col min="1" max="1" width="8.421875" style="8" customWidth="1"/>
    <col min="2" max="2" width="6.28125" style="8" customWidth="1"/>
    <col min="3" max="3" width="12.8515625" style="94" customWidth="1"/>
    <col min="4" max="4" width="17.140625" style="95" customWidth="1"/>
    <col min="5" max="5" width="36.8515625" style="6" customWidth="1"/>
    <col min="6" max="6" width="19.7109375" style="6" customWidth="1"/>
    <col min="7" max="7" width="13.7109375" style="6" customWidth="1"/>
    <col min="8" max="8" width="3.7109375" style="6" customWidth="1"/>
    <col min="9" max="9" width="7.28125" style="7" customWidth="1"/>
    <col min="10" max="10" width="6.00390625" style="7" customWidth="1"/>
    <col min="11" max="11" width="8.00390625" style="88" customWidth="1"/>
    <col min="12" max="12" width="9.00390625" style="157" customWidth="1"/>
    <col min="13" max="13" width="13.00390625" style="158" customWidth="1"/>
    <col min="14" max="14" width="10.7109375" style="113" customWidth="1"/>
    <col min="15" max="15" width="10.8515625" style="151" customWidth="1"/>
    <col min="16" max="16" width="1.7109375" style="41" customWidth="1"/>
    <col min="17" max="17" width="9.140625" style="2" customWidth="1"/>
    <col min="18" max="18" width="42.140625" style="2" customWidth="1"/>
    <col min="19" max="16384" width="9.140625" style="2" customWidth="1"/>
  </cols>
  <sheetData>
    <row r="1" spans="1:19" ht="63.75" customHeight="1" thickBot="1" thickTop="1">
      <c r="A1" s="42" t="s">
        <v>104</v>
      </c>
      <c r="B1" s="12"/>
      <c r="C1" s="11"/>
      <c r="D1" s="89"/>
      <c r="E1" s="11"/>
      <c r="F1" s="11"/>
      <c r="G1" s="11"/>
      <c r="H1" s="11"/>
      <c r="I1" s="103"/>
      <c r="J1" s="11"/>
      <c r="K1" s="99"/>
      <c r="L1" s="140"/>
      <c r="M1" s="161"/>
      <c r="N1" s="108"/>
      <c r="O1" s="141"/>
      <c r="P1" s="58"/>
      <c r="Q1" s="9"/>
      <c r="R1" s="9"/>
      <c r="S1" s="9"/>
    </row>
    <row r="2" spans="1:16" ht="27.75" customHeight="1" thickTop="1">
      <c r="A2" s="15" t="s">
        <v>6</v>
      </c>
      <c r="B2" s="13"/>
      <c r="C2" s="101"/>
      <c r="D2" s="64"/>
      <c r="E2" s="64"/>
      <c r="F2" s="96"/>
      <c r="G2" s="13" t="s">
        <v>37</v>
      </c>
      <c r="H2" s="16"/>
      <c r="I2" s="104"/>
      <c r="J2" s="73"/>
      <c r="K2" s="83"/>
      <c r="L2" s="142"/>
      <c r="M2" s="162"/>
      <c r="N2" s="109"/>
      <c r="O2" s="143"/>
      <c r="P2" s="59"/>
    </row>
    <row r="3" spans="1:16" ht="27.75" customHeight="1">
      <c r="A3" s="17" t="s">
        <v>8</v>
      </c>
      <c r="B3" s="14"/>
      <c r="C3" s="66"/>
      <c r="D3" s="65"/>
      <c r="E3" s="65"/>
      <c r="F3" s="97"/>
      <c r="G3" s="14" t="s">
        <v>7</v>
      </c>
      <c r="H3" s="18"/>
      <c r="I3" s="105"/>
      <c r="J3" s="66"/>
      <c r="K3" s="84"/>
      <c r="L3" s="144"/>
      <c r="M3" s="163"/>
      <c r="N3" s="110"/>
      <c r="O3" s="145"/>
      <c r="P3" s="60"/>
    </row>
    <row r="4" spans="1:16" ht="27.75" customHeight="1">
      <c r="A4" s="17" t="s">
        <v>9</v>
      </c>
      <c r="B4" s="14"/>
      <c r="C4" s="65"/>
      <c r="D4" s="66"/>
      <c r="E4" s="65"/>
      <c r="F4" s="97"/>
      <c r="G4" s="14" t="s">
        <v>38</v>
      </c>
      <c r="H4" s="18"/>
      <c r="I4" s="106"/>
      <c r="J4" s="66"/>
      <c r="K4" s="84"/>
      <c r="L4" s="144"/>
      <c r="M4" s="163"/>
      <c r="N4" s="110"/>
      <c r="O4" s="145"/>
      <c r="P4" s="60"/>
    </row>
    <row r="5" spans="1:16" ht="27.75" customHeight="1">
      <c r="A5" s="17" t="s">
        <v>100</v>
      </c>
      <c r="B5" s="14"/>
      <c r="C5" s="66"/>
      <c r="D5" s="65"/>
      <c r="E5" s="66" t="s">
        <v>10</v>
      </c>
      <c r="F5" s="102"/>
      <c r="G5" s="14" t="s">
        <v>39</v>
      </c>
      <c r="H5" s="18"/>
      <c r="I5" s="105"/>
      <c r="J5" s="66"/>
      <c r="K5" s="84"/>
      <c r="L5" s="144"/>
      <c r="M5" s="163"/>
      <c r="N5" s="110"/>
      <c r="O5" s="145"/>
      <c r="P5" s="60"/>
    </row>
    <row r="6" spans="1:16" ht="27.75" customHeight="1">
      <c r="A6" s="52" t="s">
        <v>11</v>
      </c>
      <c r="B6" s="49"/>
      <c r="C6" s="68"/>
      <c r="D6" s="68"/>
      <c r="E6" s="71" t="s">
        <v>12</v>
      </c>
      <c r="F6" s="98"/>
      <c r="G6" s="50"/>
      <c r="H6" s="51"/>
      <c r="I6" s="107"/>
      <c r="J6" s="70"/>
      <c r="K6" s="85"/>
      <c r="L6" s="146"/>
      <c r="M6" s="164"/>
      <c r="N6" s="111"/>
      <c r="O6" s="147"/>
      <c r="P6" s="61"/>
    </row>
    <row r="7" spans="1:16" s="43" customFormat="1" ht="18.75" customHeight="1">
      <c r="A7" s="53"/>
      <c r="B7" s="54"/>
      <c r="C7" s="67"/>
      <c r="D7" s="67"/>
      <c r="E7" s="67" t="s">
        <v>101</v>
      </c>
      <c r="F7" s="55"/>
      <c r="G7" s="55"/>
      <c r="H7" s="56"/>
      <c r="I7" s="74"/>
      <c r="J7" s="74"/>
      <c r="K7" s="86"/>
      <c r="L7" s="148"/>
      <c r="M7" s="165"/>
      <c r="N7" s="112"/>
      <c r="O7" s="149"/>
      <c r="P7" s="57"/>
    </row>
    <row r="8" spans="1:16" ht="24" customHeight="1" thickBot="1">
      <c r="A8" s="44" t="s">
        <v>13</v>
      </c>
      <c r="B8" s="45"/>
      <c r="C8" s="72"/>
      <c r="D8" s="72"/>
      <c r="E8" s="72"/>
      <c r="F8" s="46"/>
      <c r="G8" s="46"/>
      <c r="H8" s="46"/>
      <c r="I8" s="47"/>
      <c r="J8" s="47"/>
      <c r="K8" s="87"/>
      <c r="L8" s="150"/>
      <c r="M8" s="166"/>
      <c r="P8" s="48"/>
    </row>
    <row r="9" spans="1:16" ht="44.25" customHeight="1" thickTop="1">
      <c r="A9" s="19" t="s">
        <v>3</v>
      </c>
      <c r="B9" s="20" t="s">
        <v>17</v>
      </c>
      <c r="C9" s="21" t="s">
        <v>89</v>
      </c>
      <c r="D9" s="90" t="s">
        <v>15</v>
      </c>
      <c r="E9" s="21" t="s">
        <v>18</v>
      </c>
      <c r="F9" s="21" t="s">
        <v>19</v>
      </c>
      <c r="G9" s="21" t="s">
        <v>20</v>
      </c>
      <c r="H9" s="22" t="s">
        <v>21</v>
      </c>
      <c r="I9" s="75" t="s">
        <v>16</v>
      </c>
      <c r="J9" s="76" t="s">
        <v>14</v>
      </c>
      <c r="K9" s="23" t="s">
        <v>1</v>
      </c>
      <c r="L9" s="152" t="s">
        <v>120</v>
      </c>
      <c r="M9" s="167" t="s">
        <v>121</v>
      </c>
      <c r="N9" s="23" t="s">
        <v>122</v>
      </c>
      <c r="O9" s="167" t="s">
        <v>123</v>
      </c>
      <c r="P9" s="23"/>
    </row>
    <row r="10" spans="1:16" s="10" customFormat="1" ht="26.25" customHeight="1">
      <c r="A10" s="39" t="s">
        <v>102</v>
      </c>
      <c r="B10" s="24"/>
      <c r="C10" s="69"/>
      <c r="D10" s="91"/>
      <c r="E10" s="25"/>
      <c r="F10" s="25"/>
      <c r="G10" s="25"/>
      <c r="H10" s="26"/>
      <c r="I10" s="77"/>
      <c r="J10" s="78"/>
      <c r="K10" s="27"/>
      <c r="L10" s="153"/>
      <c r="M10" s="154"/>
      <c r="N10" s="28"/>
      <c r="O10" s="154"/>
      <c r="P10" s="62"/>
    </row>
    <row r="11" spans="1:16" s="10" customFormat="1" ht="27" customHeight="1">
      <c r="A11" s="29" t="s">
        <v>34</v>
      </c>
      <c r="B11" s="30"/>
      <c r="C11" s="31"/>
      <c r="D11" s="92"/>
      <c r="E11" s="31"/>
      <c r="F11" s="31"/>
      <c r="G11" s="31"/>
      <c r="H11" s="32"/>
      <c r="I11" s="79"/>
      <c r="J11" s="80"/>
      <c r="K11" s="33"/>
      <c r="L11" s="155"/>
      <c r="M11" s="168"/>
      <c r="N11" s="28"/>
      <c r="O11" s="154"/>
      <c r="P11" s="62"/>
    </row>
    <row r="12" spans="1:16" ht="17.25" customHeight="1">
      <c r="A12" s="34"/>
      <c r="B12" s="38" t="s">
        <v>5</v>
      </c>
      <c r="C12" s="35"/>
      <c r="D12" s="93"/>
      <c r="E12" s="35"/>
      <c r="F12" s="35"/>
      <c r="G12" s="35"/>
      <c r="H12" s="36"/>
      <c r="I12" s="81"/>
      <c r="J12" s="82"/>
      <c r="K12" s="37"/>
      <c r="L12" s="156"/>
      <c r="M12" s="169"/>
      <c r="N12" s="28"/>
      <c r="O12" s="154"/>
      <c r="P12" s="63"/>
    </row>
    <row r="13" spans="1:16" ht="51.75" customHeight="1">
      <c r="A13" s="131">
        <v>6484</v>
      </c>
      <c r="B13" s="114">
        <v>4286</v>
      </c>
      <c r="C13" s="115">
        <v>1111020003</v>
      </c>
      <c r="D13" s="116">
        <v>9789533641713</v>
      </c>
      <c r="E13" s="130" t="s">
        <v>105</v>
      </c>
      <c r="F13" s="118" t="s">
        <v>73</v>
      </c>
      <c r="G13" s="118" t="s">
        <v>22</v>
      </c>
      <c r="H13" s="119" t="s">
        <v>35</v>
      </c>
      <c r="I13" s="120">
        <f aca="true" t="shared" si="0" ref="I13:I30">SUM(K13/1.04995962)</f>
        <v>47.85898337690357</v>
      </c>
      <c r="J13" s="121">
        <f aca="true" t="shared" si="1" ref="J13:J30">I13*0.05</f>
        <v>2.392949168845179</v>
      </c>
      <c r="K13" s="122">
        <v>50.25</v>
      </c>
      <c r="L13" s="159">
        <v>0</v>
      </c>
      <c r="M13" s="170">
        <f>K13*(1-L13)</f>
        <v>50.25</v>
      </c>
      <c r="N13" s="123"/>
      <c r="O13" s="171">
        <f aca="true" t="shared" si="2" ref="O13:O61">(N13*M13)</f>
        <v>0</v>
      </c>
      <c r="P13" s="40"/>
    </row>
    <row r="14" spans="1:16" ht="51.75" customHeight="1">
      <c r="A14" s="131">
        <v>6484</v>
      </c>
      <c r="B14" s="114">
        <v>4286</v>
      </c>
      <c r="C14" s="115">
        <v>1111020004</v>
      </c>
      <c r="D14" s="116">
        <v>9789533641720</v>
      </c>
      <c r="E14" s="130" t="s">
        <v>106</v>
      </c>
      <c r="F14" s="118" t="s">
        <v>75</v>
      </c>
      <c r="G14" s="118" t="s">
        <v>22</v>
      </c>
      <c r="H14" s="119" t="s">
        <v>35</v>
      </c>
      <c r="I14" s="120">
        <f t="shared" si="0"/>
        <v>48.573296561633484</v>
      </c>
      <c r="J14" s="121">
        <f t="shared" si="1"/>
        <v>2.4286648280816743</v>
      </c>
      <c r="K14" s="122">
        <v>51</v>
      </c>
      <c r="L14" s="159">
        <v>0</v>
      </c>
      <c r="M14" s="170">
        <f aca="true" t="shared" si="3" ref="M14:M61">K14*(1-L14)</f>
        <v>51</v>
      </c>
      <c r="N14" s="123"/>
      <c r="O14" s="171">
        <f t="shared" si="2"/>
        <v>0</v>
      </c>
      <c r="P14" s="40"/>
    </row>
    <row r="15" spans="1:16" ht="51.75" customHeight="1">
      <c r="A15" s="131">
        <v>6485</v>
      </c>
      <c r="B15" s="114">
        <v>4286</v>
      </c>
      <c r="C15" s="115">
        <v>1111020005</v>
      </c>
      <c r="D15" s="116">
        <v>9789533641744</v>
      </c>
      <c r="E15" s="130" t="s">
        <v>107</v>
      </c>
      <c r="F15" s="118" t="s">
        <v>74</v>
      </c>
      <c r="G15" s="118" t="s">
        <v>47</v>
      </c>
      <c r="H15" s="119" t="s">
        <v>35</v>
      </c>
      <c r="I15" s="120">
        <f t="shared" si="0"/>
        <v>50.478131720913225</v>
      </c>
      <c r="J15" s="121">
        <f t="shared" si="1"/>
        <v>2.5239065860456615</v>
      </c>
      <c r="K15" s="122">
        <v>53</v>
      </c>
      <c r="L15" s="159">
        <v>0</v>
      </c>
      <c r="M15" s="170">
        <f t="shared" si="3"/>
        <v>53</v>
      </c>
      <c r="N15" s="123"/>
      <c r="O15" s="171">
        <f t="shared" si="2"/>
        <v>0</v>
      </c>
      <c r="P15" s="40"/>
    </row>
    <row r="16" spans="1:16" ht="51.75" customHeight="1">
      <c r="A16" s="131">
        <v>6486</v>
      </c>
      <c r="B16" s="114">
        <v>4287</v>
      </c>
      <c r="C16" s="115">
        <v>1111020190</v>
      </c>
      <c r="D16" s="116">
        <v>9789533642307</v>
      </c>
      <c r="E16" s="118" t="s">
        <v>108</v>
      </c>
      <c r="F16" s="118" t="s">
        <v>73</v>
      </c>
      <c r="G16" s="118" t="s">
        <v>49</v>
      </c>
      <c r="H16" s="119" t="s">
        <v>35</v>
      </c>
      <c r="I16" s="120">
        <f t="shared" si="0"/>
        <v>71.43131847299041</v>
      </c>
      <c r="J16" s="121">
        <f t="shared" si="1"/>
        <v>3.571565923649521</v>
      </c>
      <c r="K16" s="122">
        <v>75</v>
      </c>
      <c r="L16" s="159">
        <v>0</v>
      </c>
      <c r="M16" s="170">
        <f t="shared" si="3"/>
        <v>75</v>
      </c>
      <c r="N16" s="123"/>
      <c r="O16" s="171">
        <f t="shared" si="2"/>
        <v>0</v>
      </c>
      <c r="P16" s="40"/>
    </row>
    <row r="17" spans="1:16" ht="51.75" customHeight="1">
      <c r="A17" s="131">
        <v>6486</v>
      </c>
      <c r="B17" s="114">
        <v>4287</v>
      </c>
      <c r="C17" s="115">
        <v>1111020191</v>
      </c>
      <c r="D17" s="116">
        <v>9789533642314</v>
      </c>
      <c r="E17" s="118" t="s">
        <v>109</v>
      </c>
      <c r="F17" s="118" t="s">
        <v>75</v>
      </c>
      <c r="G17" s="118" t="s">
        <v>49</v>
      </c>
      <c r="H17" s="119" t="s">
        <v>35</v>
      </c>
      <c r="I17" s="120">
        <f t="shared" si="0"/>
        <v>71.43131847299041</v>
      </c>
      <c r="J17" s="121">
        <f t="shared" si="1"/>
        <v>3.571565923649521</v>
      </c>
      <c r="K17" s="122">
        <v>75</v>
      </c>
      <c r="L17" s="159">
        <v>0</v>
      </c>
      <c r="M17" s="170">
        <f t="shared" si="3"/>
        <v>75</v>
      </c>
      <c r="N17" s="123"/>
      <c r="O17" s="171">
        <f t="shared" si="2"/>
        <v>0</v>
      </c>
      <c r="P17" s="40"/>
    </row>
    <row r="18" spans="1:16" ht="51.75" customHeight="1">
      <c r="A18" s="131">
        <v>6487</v>
      </c>
      <c r="B18" s="114">
        <v>4287</v>
      </c>
      <c r="C18" s="115">
        <v>1111020128</v>
      </c>
      <c r="D18" s="116">
        <v>9789533642628</v>
      </c>
      <c r="E18" s="118" t="s">
        <v>110</v>
      </c>
      <c r="F18" s="130" t="s">
        <v>74</v>
      </c>
      <c r="G18" s="118" t="s">
        <v>50</v>
      </c>
      <c r="H18" s="119" t="s">
        <v>35</v>
      </c>
      <c r="I18" s="120">
        <f t="shared" si="0"/>
        <v>71.43131847299041</v>
      </c>
      <c r="J18" s="121">
        <f t="shared" si="1"/>
        <v>3.571565923649521</v>
      </c>
      <c r="K18" s="122">
        <v>75</v>
      </c>
      <c r="L18" s="159">
        <v>0</v>
      </c>
      <c r="M18" s="170">
        <f t="shared" si="3"/>
        <v>75</v>
      </c>
      <c r="N18" s="123"/>
      <c r="O18" s="171">
        <f t="shared" si="2"/>
        <v>0</v>
      </c>
      <c r="P18" s="40"/>
    </row>
    <row r="19" spans="1:16" ht="51.75" customHeight="1">
      <c r="A19" s="131"/>
      <c r="B19" s="114"/>
      <c r="C19" s="115">
        <v>1111020006</v>
      </c>
      <c r="D19" s="116">
        <v>3858893450009</v>
      </c>
      <c r="E19" s="118" t="s">
        <v>62</v>
      </c>
      <c r="F19" s="118" t="s">
        <v>75</v>
      </c>
      <c r="G19" s="118" t="s">
        <v>23</v>
      </c>
      <c r="H19" s="119" t="s">
        <v>35</v>
      </c>
      <c r="I19" s="120">
        <f t="shared" si="0"/>
        <v>42.858791083794245</v>
      </c>
      <c r="J19" s="121">
        <f t="shared" si="1"/>
        <v>2.1429395541897125</v>
      </c>
      <c r="K19" s="122">
        <v>45</v>
      </c>
      <c r="L19" s="159">
        <v>0.05</v>
      </c>
      <c r="M19" s="170">
        <f t="shared" si="3"/>
        <v>42.75</v>
      </c>
      <c r="N19" s="123"/>
      <c r="O19" s="171">
        <f t="shared" si="2"/>
        <v>0</v>
      </c>
      <c r="P19" s="40"/>
    </row>
    <row r="20" spans="1:16" ht="51.75" customHeight="1">
      <c r="A20" s="132"/>
      <c r="B20" s="124"/>
      <c r="C20" s="116">
        <v>1111020160</v>
      </c>
      <c r="D20" s="116">
        <v>9789533642802</v>
      </c>
      <c r="E20" s="125" t="s">
        <v>63</v>
      </c>
      <c r="F20" s="125" t="s">
        <v>79</v>
      </c>
      <c r="G20" s="125" t="s">
        <v>25</v>
      </c>
      <c r="H20" s="126" t="s">
        <v>35</v>
      </c>
      <c r="I20" s="127">
        <f t="shared" si="0"/>
        <v>36.19186802631514</v>
      </c>
      <c r="J20" s="128">
        <f t="shared" si="1"/>
        <v>1.809593401315757</v>
      </c>
      <c r="K20" s="129">
        <v>38</v>
      </c>
      <c r="L20" s="160">
        <v>0.1</v>
      </c>
      <c r="M20" s="170">
        <f t="shared" si="3"/>
        <v>34.2</v>
      </c>
      <c r="N20" s="123"/>
      <c r="O20" s="171">
        <f t="shared" si="2"/>
        <v>0</v>
      </c>
      <c r="P20" s="40"/>
    </row>
    <row r="21" spans="1:16" ht="51.75" customHeight="1">
      <c r="A21" s="132"/>
      <c r="B21" s="124"/>
      <c r="C21" s="116">
        <v>1111020192</v>
      </c>
      <c r="D21" s="116">
        <v>3858893450023</v>
      </c>
      <c r="E21" s="125" t="s">
        <v>92</v>
      </c>
      <c r="F21" s="125" t="s">
        <v>24</v>
      </c>
      <c r="G21" s="125" t="s">
        <v>25</v>
      </c>
      <c r="H21" s="126" t="s">
        <v>35</v>
      </c>
      <c r="I21" s="127">
        <f t="shared" si="0"/>
        <v>19.04835159279744</v>
      </c>
      <c r="J21" s="128">
        <f t="shared" si="1"/>
        <v>0.9524175796398722</v>
      </c>
      <c r="K21" s="129">
        <v>20</v>
      </c>
      <c r="L21" s="160">
        <v>0.1</v>
      </c>
      <c r="M21" s="170">
        <f t="shared" si="3"/>
        <v>18</v>
      </c>
      <c r="N21" s="123"/>
      <c r="O21" s="171">
        <f t="shared" si="2"/>
        <v>0</v>
      </c>
      <c r="P21" s="40"/>
    </row>
    <row r="22" spans="1:16" ht="51.75" customHeight="1">
      <c r="A22" s="131"/>
      <c r="B22" s="114"/>
      <c r="C22" s="116">
        <v>3320020193</v>
      </c>
      <c r="D22" s="116">
        <v>3858893450030</v>
      </c>
      <c r="E22" s="117" t="s">
        <v>93</v>
      </c>
      <c r="F22" s="118" t="s">
        <v>91</v>
      </c>
      <c r="G22" s="118" t="s">
        <v>90</v>
      </c>
      <c r="H22" s="119" t="s">
        <v>35</v>
      </c>
      <c r="I22" s="120">
        <f t="shared" si="0"/>
        <v>11.429010955678466</v>
      </c>
      <c r="J22" s="121">
        <f t="shared" si="1"/>
        <v>0.5714505477839233</v>
      </c>
      <c r="K22" s="122">
        <v>12</v>
      </c>
      <c r="L22" s="160">
        <v>0.1</v>
      </c>
      <c r="M22" s="170">
        <f t="shared" si="3"/>
        <v>10.8</v>
      </c>
      <c r="N22" s="123"/>
      <c r="O22" s="171">
        <f t="shared" si="2"/>
        <v>0</v>
      </c>
      <c r="P22" s="40"/>
    </row>
    <row r="23" spans="1:16" ht="51.75" customHeight="1">
      <c r="A23" s="131">
        <v>6577</v>
      </c>
      <c r="B23" s="114">
        <v>4361</v>
      </c>
      <c r="C23" s="115">
        <v>1111020007</v>
      </c>
      <c r="D23" s="116">
        <v>9789533641751</v>
      </c>
      <c r="E23" s="118" t="s">
        <v>52</v>
      </c>
      <c r="F23" s="118" t="s">
        <v>44</v>
      </c>
      <c r="G23" s="118" t="s">
        <v>22</v>
      </c>
      <c r="H23" s="119" t="s">
        <v>35</v>
      </c>
      <c r="I23" s="120">
        <f t="shared" si="0"/>
        <v>73.57425802718012</v>
      </c>
      <c r="J23" s="121">
        <f t="shared" si="1"/>
        <v>3.678712901359006</v>
      </c>
      <c r="K23" s="122">
        <v>77.25</v>
      </c>
      <c r="L23" s="159">
        <v>0</v>
      </c>
      <c r="M23" s="170">
        <f t="shared" si="3"/>
        <v>77.25</v>
      </c>
      <c r="N23" s="123"/>
      <c r="O23" s="171">
        <f t="shared" si="2"/>
        <v>0</v>
      </c>
      <c r="P23" s="40"/>
    </row>
    <row r="24" spans="1:16" ht="51.75" customHeight="1">
      <c r="A24" s="131">
        <v>6578</v>
      </c>
      <c r="B24" s="114">
        <v>4361</v>
      </c>
      <c r="C24" s="115">
        <v>1111020008</v>
      </c>
      <c r="D24" s="116">
        <v>9789533641768</v>
      </c>
      <c r="E24" s="118" t="s">
        <v>53</v>
      </c>
      <c r="F24" s="118" t="s">
        <v>44</v>
      </c>
      <c r="G24" s="118" t="s">
        <v>22</v>
      </c>
      <c r="H24" s="119" t="s">
        <v>35</v>
      </c>
      <c r="I24" s="120">
        <f t="shared" si="0"/>
        <v>73.33615363227015</v>
      </c>
      <c r="J24" s="121">
        <f t="shared" si="1"/>
        <v>3.666807681613508</v>
      </c>
      <c r="K24" s="122">
        <v>77</v>
      </c>
      <c r="L24" s="159">
        <v>0</v>
      </c>
      <c r="M24" s="170">
        <f t="shared" si="3"/>
        <v>77</v>
      </c>
      <c r="N24" s="123"/>
      <c r="O24" s="171">
        <f t="shared" si="2"/>
        <v>0</v>
      </c>
      <c r="P24" s="40"/>
    </row>
    <row r="25" spans="1:16" ht="51.75" customHeight="1">
      <c r="A25" s="131">
        <v>6579</v>
      </c>
      <c r="B25" s="114">
        <v>4362</v>
      </c>
      <c r="C25" s="115">
        <v>1111020129</v>
      </c>
      <c r="D25" s="116">
        <v>9789533642499</v>
      </c>
      <c r="E25" s="118" t="s">
        <v>54</v>
      </c>
      <c r="F25" s="118" t="s">
        <v>44</v>
      </c>
      <c r="G25" s="118" t="s">
        <v>49</v>
      </c>
      <c r="H25" s="119" t="s">
        <v>35</v>
      </c>
      <c r="I25" s="120">
        <f t="shared" si="0"/>
        <v>90.47967006578786</v>
      </c>
      <c r="J25" s="121">
        <f t="shared" si="1"/>
        <v>4.523983503289393</v>
      </c>
      <c r="K25" s="122">
        <v>95</v>
      </c>
      <c r="L25" s="159">
        <v>0</v>
      </c>
      <c r="M25" s="170">
        <f t="shared" si="3"/>
        <v>95</v>
      </c>
      <c r="N25" s="123"/>
      <c r="O25" s="171">
        <f t="shared" si="2"/>
        <v>0</v>
      </c>
      <c r="P25" s="40"/>
    </row>
    <row r="26" spans="1:16" ht="51.75" customHeight="1">
      <c r="A26" s="131">
        <v>6580</v>
      </c>
      <c r="B26" s="114">
        <v>4362</v>
      </c>
      <c r="C26" s="115">
        <v>1111020130</v>
      </c>
      <c r="D26" s="116">
        <v>9789533642338</v>
      </c>
      <c r="E26" s="118" t="s">
        <v>80</v>
      </c>
      <c r="F26" s="118" t="s">
        <v>44</v>
      </c>
      <c r="G26" s="118" t="s">
        <v>49</v>
      </c>
      <c r="H26" s="119" t="s">
        <v>35</v>
      </c>
      <c r="I26" s="120">
        <f t="shared" si="0"/>
        <v>90.47967006578786</v>
      </c>
      <c r="J26" s="121">
        <f t="shared" si="1"/>
        <v>4.523983503289393</v>
      </c>
      <c r="K26" s="122">
        <v>95</v>
      </c>
      <c r="L26" s="159">
        <v>0</v>
      </c>
      <c r="M26" s="170">
        <f t="shared" si="3"/>
        <v>95</v>
      </c>
      <c r="N26" s="123"/>
      <c r="O26" s="171">
        <f t="shared" si="2"/>
        <v>0</v>
      </c>
      <c r="P26" s="40"/>
    </row>
    <row r="27" spans="1:16" ht="51.75" customHeight="1">
      <c r="A27" s="131"/>
      <c r="B27" s="114"/>
      <c r="C27" s="115">
        <v>1111020009</v>
      </c>
      <c r="D27" s="116">
        <v>3858893450047</v>
      </c>
      <c r="E27" s="117" t="s">
        <v>116</v>
      </c>
      <c r="F27" s="118" t="s">
        <v>81</v>
      </c>
      <c r="G27" s="118" t="s">
        <v>23</v>
      </c>
      <c r="H27" s="119" t="s">
        <v>35</v>
      </c>
      <c r="I27" s="120">
        <f t="shared" si="0"/>
        <v>42.858791083794245</v>
      </c>
      <c r="J27" s="121">
        <f t="shared" si="1"/>
        <v>2.1429395541897125</v>
      </c>
      <c r="K27" s="122">
        <v>45</v>
      </c>
      <c r="L27" s="159">
        <v>0.05</v>
      </c>
      <c r="M27" s="170">
        <f t="shared" si="3"/>
        <v>42.75</v>
      </c>
      <c r="N27" s="123"/>
      <c r="O27" s="171">
        <f t="shared" si="2"/>
        <v>0</v>
      </c>
      <c r="P27" s="40"/>
    </row>
    <row r="28" spans="1:16" ht="51.75" customHeight="1">
      <c r="A28" s="131"/>
      <c r="B28" s="114"/>
      <c r="C28" s="115">
        <v>1111020161</v>
      </c>
      <c r="D28" s="116">
        <v>3858893450054</v>
      </c>
      <c r="E28" s="118" t="s">
        <v>117</v>
      </c>
      <c r="F28" s="118" t="s">
        <v>83</v>
      </c>
      <c r="G28" s="118" t="s">
        <v>29</v>
      </c>
      <c r="H28" s="119" t="s">
        <v>35</v>
      </c>
      <c r="I28" s="120">
        <f t="shared" si="0"/>
        <v>38.09670318559488</v>
      </c>
      <c r="J28" s="121">
        <f t="shared" si="1"/>
        <v>1.9048351592797443</v>
      </c>
      <c r="K28" s="122">
        <v>40</v>
      </c>
      <c r="L28" s="160">
        <v>0.1</v>
      </c>
      <c r="M28" s="170">
        <f t="shared" si="3"/>
        <v>36</v>
      </c>
      <c r="N28" s="123"/>
      <c r="O28" s="171">
        <f t="shared" si="2"/>
        <v>0</v>
      </c>
      <c r="P28" s="40"/>
    </row>
    <row r="29" spans="1:16" ht="51.75" customHeight="1">
      <c r="A29" s="132"/>
      <c r="B29" s="124"/>
      <c r="C29" s="116">
        <v>1111020162</v>
      </c>
      <c r="D29" s="116">
        <v>9789533642833</v>
      </c>
      <c r="E29" s="125" t="s">
        <v>99</v>
      </c>
      <c r="F29" s="125" t="s">
        <v>82</v>
      </c>
      <c r="G29" s="125" t="s">
        <v>25</v>
      </c>
      <c r="H29" s="126" t="s">
        <v>35</v>
      </c>
      <c r="I29" s="127">
        <f t="shared" si="0"/>
        <v>36.19186802631514</v>
      </c>
      <c r="J29" s="128">
        <f t="shared" si="1"/>
        <v>1.809593401315757</v>
      </c>
      <c r="K29" s="129">
        <v>38</v>
      </c>
      <c r="L29" s="160">
        <v>0.1</v>
      </c>
      <c r="M29" s="170">
        <f t="shared" si="3"/>
        <v>34.2</v>
      </c>
      <c r="N29" s="123"/>
      <c r="O29" s="171">
        <f t="shared" si="2"/>
        <v>0</v>
      </c>
      <c r="P29" s="40"/>
    </row>
    <row r="30" spans="1:16" ht="51.75" customHeight="1">
      <c r="A30" s="131"/>
      <c r="B30" s="114"/>
      <c r="C30" s="116">
        <v>3320020194</v>
      </c>
      <c r="D30" s="116">
        <v>3858893450078</v>
      </c>
      <c r="E30" s="118" t="s">
        <v>94</v>
      </c>
      <c r="F30" s="118" t="s">
        <v>91</v>
      </c>
      <c r="G30" s="118" t="s">
        <v>90</v>
      </c>
      <c r="H30" s="119" t="s">
        <v>35</v>
      </c>
      <c r="I30" s="120">
        <f t="shared" si="0"/>
        <v>11.429010955678466</v>
      </c>
      <c r="J30" s="121">
        <f t="shared" si="1"/>
        <v>0.5714505477839233</v>
      </c>
      <c r="K30" s="122">
        <v>12</v>
      </c>
      <c r="L30" s="160">
        <v>0.1</v>
      </c>
      <c r="M30" s="170">
        <f t="shared" si="3"/>
        <v>10.8</v>
      </c>
      <c r="N30" s="123"/>
      <c r="O30" s="171">
        <f t="shared" si="2"/>
        <v>0</v>
      </c>
      <c r="P30" s="40"/>
    </row>
    <row r="31" spans="1:16" ht="17.25" customHeight="1">
      <c r="A31" s="34"/>
      <c r="B31" s="38" t="s">
        <v>26</v>
      </c>
      <c r="C31" s="35"/>
      <c r="D31" s="93"/>
      <c r="E31" s="35"/>
      <c r="F31" s="35"/>
      <c r="G31" s="35"/>
      <c r="H31" s="36"/>
      <c r="I31" s="81"/>
      <c r="J31" s="82"/>
      <c r="K31" s="37"/>
      <c r="L31" s="156"/>
      <c r="M31" s="170"/>
      <c r="N31" s="28"/>
      <c r="O31" s="171"/>
      <c r="P31" s="63"/>
    </row>
    <row r="32" spans="1:16" ht="51.75" customHeight="1">
      <c r="A32" s="131">
        <v>6529</v>
      </c>
      <c r="B32" s="114">
        <v>4321</v>
      </c>
      <c r="C32" s="115">
        <v>1111020014</v>
      </c>
      <c r="D32" s="116">
        <v>9789533641546</v>
      </c>
      <c r="E32" s="118" t="s">
        <v>55</v>
      </c>
      <c r="F32" s="118" t="s">
        <v>76</v>
      </c>
      <c r="G32" s="118" t="s">
        <v>22</v>
      </c>
      <c r="H32" s="119" t="s">
        <v>35</v>
      </c>
      <c r="I32" s="120">
        <f aca="true" t="shared" si="4" ref="I32:I46">SUM(K32/1.04995962)</f>
        <v>58.47843938988815</v>
      </c>
      <c r="J32" s="121">
        <f aca="true" t="shared" si="5" ref="J32:J46">I32*0.05</f>
        <v>2.923921969494408</v>
      </c>
      <c r="K32" s="122">
        <v>61.4</v>
      </c>
      <c r="L32" s="159">
        <v>0</v>
      </c>
      <c r="M32" s="170">
        <f t="shared" si="3"/>
        <v>61.4</v>
      </c>
      <c r="N32" s="123"/>
      <c r="O32" s="171">
        <f t="shared" si="2"/>
        <v>0</v>
      </c>
      <c r="P32" s="40"/>
    </row>
    <row r="33" spans="1:16" ht="51.75" customHeight="1">
      <c r="A33" s="131">
        <v>6530</v>
      </c>
      <c r="B33" s="114">
        <v>4321</v>
      </c>
      <c r="C33" s="115">
        <v>1111020015</v>
      </c>
      <c r="D33" s="116">
        <v>9789533641553</v>
      </c>
      <c r="E33" s="118" t="s">
        <v>113</v>
      </c>
      <c r="F33" s="118" t="s">
        <v>76</v>
      </c>
      <c r="G33" s="118" t="s">
        <v>22</v>
      </c>
      <c r="H33" s="119" t="s">
        <v>35</v>
      </c>
      <c r="I33" s="120">
        <f t="shared" si="4"/>
        <v>59.04988993767208</v>
      </c>
      <c r="J33" s="121">
        <f t="shared" si="5"/>
        <v>2.952494496883604</v>
      </c>
      <c r="K33" s="122">
        <v>62</v>
      </c>
      <c r="L33" s="159">
        <v>0</v>
      </c>
      <c r="M33" s="170">
        <f t="shared" si="3"/>
        <v>62</v>
      </c>
      <c r="N33" s="123"/>
      <c r="O33" s="171">
        <f t="shared" si="2"/>
        <v>0</v>
      </c>
      <c r="P33" s="40"/>
    </row>
    <row r="34" spans="1:16" ht="51.75" customHeight="1">
      <c r="A34" s="131">
        <v>6531</v>
      </c>
      <c r="B34" s="114">
        <v>4322</v>
      </c>
      <c r="C34" s="115">
        <v>1111020131</v>
      </c>
      <c r="D34" s="116">
        <v>9789533642345</v>
      </c>
      <c r="E34" s="118" t="s">
        <v>114</v>
      </c>
      <c r="F34" s="118" t="s">
        <v>76</v>
      </c>
      <c r="G34" s="118" t="s">
        <v>49</v>
      </c>
      <c r="H34" s="119" t="s">
        <v>35</v>
      </c>
      <c r="I34" s="120">
        <f t="shared" si="4"/>
        <v>76.19340637118977</v>
      </c>
      <c r="J34" s="121">
        <f t="shared" si="5"/>
        <v>3.8096703185594887</v>
      </c>
      <c r="K34" s="122">
        <v>80</v>
      </c>
      <c r="L34" s="159">
        <v>0</v>
      </c>
      <c r="M34" s="170">
        <f t="shared" si="3"/>
        <v>80</v>
      </c>
      <c r="N34" s="123"/>
      <c r="O34" s="171">
        <f t="shared" si="2"/>
        <v>0</v>
      </c>
      <c r="P34" s="40"/>
    </row>
    <row r="35" spans="1:16" ht="51.75" customHeight="1">
      <c r="A35" s="131">
        <v>6532</v>
      </c>
      <c r="B35" s="114">
        <v>4322</v>
      </c>
      <c r="C35" s="115">
        <v>1111020132</v>
      </c>
      <c r="D35" s="116">
        <v>9789533642352</v>
      </c>
      <c r="E35" s="118" t="s">
        <v>115</v>
      </c>
      <c r="F35" s="118" t="s">
        <v>76</v>
      </c>
      <c r="G35" s="118" t="s">
        <v>49</v>
      </c>
      <c r="H35" s="119" t="s">
        <v>35</v>
      </c>
      <c r="I35" s="120">
        <f t="shared" si="4"/>
        <v>76.19340637118977</v>
      </c>
      <c r="J35" s="121">
        <f t="shared" si="5"/>
        <v>3.8096703185594887</v>
      </c>
      <c r="K35" s="122">
        <v>80</v>
      </c>
      <c r="L35" s="159">
        <v>0</v>
      </c>
      <c r="M35" s="170">
        <f t="shared" si="3"/>
        <v>80</v>
      </c>
      <c r="N35" s="123"/>
      <c r="O35" s="171">
        <f t="shared" si="2"/>
        <v>0</v>
      </c>
      <c r="P35" s="40"/>
    </row>
    <row r="36" spans="1:16" ht="51.75" customHeight="1">
      <c r="A36" s="131"/>
      <c r="B36" s="114"/>
      <c r="C36" s="115">
        <v>1111020016</v>
      </c>
      <c r="D36" s="116">
        <v>3858893450092</v>
      </c>
      <c r="E36" s="118" t="s">
        <v>64</v>
      </c>
      <c r="F36" s="118" t="s">
        <v>27</v>
      </c>
      <c r="G36" s="118" t="s">
        <v>28</v>
      </c>
      <c r="H36" s="119" t="s">
        <v>35</v>
      </c>
      <c r="I36" s="120">
        <f t="shared" si="4"/>
        <v>42.858791083794245</v>
      </c>
      <c r="J36" s="121">
        <f t="shared" si="5"/>
        <v>2.1429395541897125</v>
      </c>
      <c r="K36" s="122">
        <v>45</v>
      </c>
      <c r="L36" s="160">
        <v>0.1</v>
      </c>
      <c r="M36" s="170">
        <f t="shared" si="3"/>
        <v>40.5</v>
      </c>
      <c r="N36" s="123"/>
      <c r="O36" s="171">
        <f t="shared" si="2"/>
        <v>0</v>
      </c>
      <c r="P36" s="40"/>
    </row>
    <row r="37" spans="1:16" ht="51.75" customHeight="1">
      <c r="A37" s="132"/>
      <c r="B37" s="124"/>
      <c r="C37" s="116">
        <v>1111020163</v>
      </c>
      <c r="D37" s="116">
        <v>9789533642819</v>
      </c>
      <c r="E37" s="125" t="s">
        <v>65</v>
      </c>
      <c r="F37" s="125" t="s">
        <v>27</v>
      </c>
      <c r="G37" s="125" t="s">
        <v>25</v>
      </c>
      <c r="H37" s="126" t="s">
        <v>35</v>
      </c>
      <c r="I37" s="127">
        <f t="shared" si="4"/>
        <v>36.19186802631514</v>
      </c>
      <c r="J37" s="128">
        <f t="shared" si="5"/>
        <v>1.809593401315757</v>
      </c>
      <c r="K37" s="129">
        <v>38</v>
      </c>
      <c r="L37" s="160">
        <v>0.1</v>
      </c>
      <c r="M37" s="170">
        <f t="shared" si="3"/>
        <v>34.2</v>
      </c>
      <c r="N37" s="123"/>
      <c r="O37" s="171">
        <f t="shared" si="2"/>
        <v>0</v>
      </c>
      <c r="P37" s="40"/>
    </row>
    <row r="38" spans="1:16" ht="51.75" customHeight="1">
      <c r="A38" s="133">
        <v>6548</v>
      </c>
      <c r="B38" s="134">
        <v>4336</v>
      </c>
      <c r="C38" s="115">
        <v>1111020017</v>
      </c>
      <c r="D38" s="116">
        <v>9789533641577</v>
      </c>
      <c r="E38" s="118" t="s">
        <v>56</v>
      </c>
      <c r="F38" s="118" t="s">
        <v>77</v>
      </c>
      <c r="G38" s="118" t="s">
        <v>22</v>
      </c>
      <c r="H38" s="119" t="s">
        <v>35</v>
      </c>
      <c r="I38" s="120">
        <f t="shared" si="4"/>
        <v>58.47843938988815</v>
      </c>
      <c r="J38" s="121">
        <f t="shared" si="5"/>
        <v>2.923921969494408</v>
      </c>
      <c r="K38" s="122">
        <v>61.4</v>
      </c>
      <c r="L38" s="159">
        <v>0</v>
      </c>
      <c r="M38" s="170">
        <f t="shared" si="3"/>
        <v>61.4</v>
      </c>
      <c r="N38" s="123"/>
      <c r="O38" s="171">
        <f t="shared" si="2"/>
        <v>0</v>
      </c>
      <c r="P38" s="40"/>
    </row>
    <row r="39" spans="1:16" ht="51.75" customHeight="1">
      <c r="A39" s="133">
        <v>6549</v>
      </c>
      <c r="B39" s="134">
        <v>4336</v>
      </c>
      <c r="C39" s="115">
        <v>1111020018</v>
      </c>
      <c r="D39" s="116">
        <v>9789533641584</v>
      </c>
      <c r="E39" s="118" t="s">
        <v>57</v>
      </c>
      <c r="F39" s="135" t="s">
        <v>77</v>
      </c>
      <c r="G39" s="118" t="s">
        <v>22</v>
      </c>
      <c r="H39" s="119" t="s">
        <v>35</v>
      </c>
      <c r="I39" s="120">
        <f t="shared" si="4"/>
        <v>59.04988993767208</v>
      </c>
      <c r="J39" s="121">
        <f t="shared" si="5"/>
        <v>2.952494496883604</v>
      </c>
      <c r="K39" s="122">
        <v>62</v>
      </c>
      <c r="L39" s="159">
        <v>0</v>
      </c>
      <c r="M39" s="170">
        <f t="shared" si="3"/>
        <v>62</v>
      </c>
      <c r="N39" s="123"/>
      <c r="O39" s="171">
        <f t="shared" si="2"/>
        <v>0</v>
      </c>
      <c r="P39" s="40"/>
    </row>
    <row r="40" spans="1:16" ht="51.75" customHeight="1">
      <c r="A40" s="133">
        <v>6550</v>
      </c>
      <c r="B40" s="134">
        <v>4337</v>
      </c>
      <c r="C40" s="115">
        <v>1111020133</v>
      </c>
      <c r="D40" s="116">
        <v>9789533642369</v>
      </c>
      <c r="E40" s="118" t="s">
        <v>58</v>
      </c>
      <c r="F40" s="118" t="s">
        <v>84</v>
      </c>
      <c r="G40" s="118" t="s">
        <v>49</v>
      </c>
      <c r="H40" s="119" t="s">
        <v>35</v>
      </c>
      <c r="I40" s="120">
        <f t="shared" si="4"/>
        <v>76.19340637118977</v>
      </c>
      <c r="J40" s="121">
        <f t="shared" si="5"/>
        <v>3.8096703185594887</v>
      </c>
      <c r="K40" s="122">
        <v>80</v>
      </c>
      <c r="L40" s="159">
        <v>0</v>
      </c>
      <c r="M40" s="170">
        <f t="shared" si="3"/>
        <v>80</v>
      </c>
      <c r="N40" s="123"/>
      <c r="O40" s="171">
        <f t="shared" si="2"/>
        <v>0</v>
      </c>
      <c r="P40" s="40"/>
    </row>
    <row r="41" spans="1:16" ht="51.75" customHeight="1">
      <c r="A41" s="133">
        <v>6551</v>
      </c>
      <c r="B41" s="134">
        <v>4337</v>
      </c>
      <c r="C41" s="115">
        <v>1111020134</v>
      </c>
      <c r="D41" s="116">
        <v>9789533642376</v>
      </c>
      <c r="E41" s="118" t="s">
        <v>59</v>
      </c>
      <c r="F41" s="118" t="s">
        <v>84</v>
      </c>
      <c r="G41" s="118" t="s">
        <v>49</v>
      </c>
      <c r="H41" s="119" t="s">
        <v>35</v>
      </c>
      <c r="I41" s="120">
        <f t="shared" si="4"/>
        <v>76.19340637118977</v>
      </c>
      <c r="J41" s="121">
        <f t="shared" si="5"/>
        <v>3.8096703185594887</v>
      </c>
      <c r="K41" s="122">
        <v>80</v>
      </c>
      <c r="L41" s="159">
        <v>0</v>
      </c>
      <c r="M41" s="170">
        <f t="shared" si="3"/>
        <v>80</v>
      </c>
      <c r="N41" s="123"/>
      <c r="O41" s="171">
        <f t="shared" si="2"/>
        <v>0</v>
      </c>
      <c r="P41" s="40"/>
    </row>
    <row r="42" spans="1:16" ht="51.75" customHeight="1">
      <c r="A42" s="133"/>
      <c r="B42" s="134"/>
      <c r="C42" s="115">
        <v>1111020019</v>
      </c>
      <c r="D42" s="116">
        <v>9789533642321</v>
      </c>
      <c r="E42" s="118" t="s">
        <v>66</v>
      </c>
      <c r="F42" s="130" t="s">
        <v>85</v>
      </c>
      <c r="G42" s="118" t="s">
        <v>28</v>
      </c>
      <c r="H42" s="119" t="s">
        <v>35</v>
      </c>
      <c r="I42" s="120">
        <f t="shared" si="4"/>
        <v>42.858791083794245</v>
      </c>
      <c r="J42" s="121">
        <f t="shared" si="5"/>
        <v>2.1429395541897125</v>
      </c>
      <c r="K42" s="122">
        <v>45</v>
      </c>
      <c r="L42" s="160">
        <v>0.1</v>
      </c>
      <c r="M42" s="170">
        <f t="shared" si="3"/>
        <v>40.5</v>
      </c>
      <c r="N42" s="123"/>
      <c r="O42" s="171">
        <f t="shared" si="2"/>
        <v>0</v>
      </c>
      <c r="P42" s="40"/>
    </row>
    <row r="43" spans="1:16" ht="51.75" customHeight="1">
      <c r="A43" s="133"/>
      <c r="B43" s="134"/>
      <c r="C43" s="115">
        <v>1111020164</v>
      </c>
      <c r="D43" s="116">
        <v>3858893450122</v>
      </c>
      <c r="E43" s="118" t="s">
        <v>98</v>
      </c>
      <c r="F43" s="118" t="s">
        <v>45</v>
      </c>
      <c r="G43" s="118" t="s">
        <v>29</v>
      </c>
      <c r="H43" s="119" t="s">
        <v>35</v>
      </c>
      <c r="I43" s="120">
        <f t="shared" si="4"/>
        <v>33.33461528739553</v>
      </c>
      <c r="J43" s="121">
        <f t="shared" si="5"/>
        <v>1.6667307643697766</v>
      </c>
      <c r="K43" s="122">
        <v>35</v>
      </c>
      <c r="L43" s="160">
        <v>0.1</v>
      </c>
      <c r="M43" s="170">
        <f t="shared" si="3"/>
        <v>31.5</v>
      </c>
      <c r="N43" s="123"/>
      <c r="O43" s="171">
        <f t="shared" si="2"/>
        <v>0</v>
      </c>
      <c r="P43" s="40"/>
    </row>
    <row r="44" spans="1:16" ht="51.75" customHeight="1">
      <c r="A44" s="133"/>
      <c r="B44" s="134"/>
      <c r="C44" s="115">
        <v>1111020165</v>
      </c>
      <c r="D44" s="116">
        <v>3858893450139</v>
      </c>
      <c r="E44" s="118" t="s">
        <v>97</v>
      </c>
      <c r="F44" s="118" t="s">
        <v>96</v>
      </c>
      <c r="G44" s="118" t="s">
        <v>29</v>
      </c>
      <c r="H44" s="119" t="s">
        <v>35</v>
      </c>
      <c r="I44" s="120">
        <f t="shared" si="4"/>
        <v>33.33461528739553</v>
      </c>
      <c r="J44" s="121">
        <f t="shared" si="5"/>
        <v>1.6667307643697766</v>
      </c>
      <c r="K44" s="122">
        <v>35</v>
      </c>
      <c r="L44" s="160">
        <v>0.1</v>
      </c>
      <c r="M44" s="170">
        <f t="shared" si="3"/>
        <v>31.5</v>
      </c>
      <c r="N44" s="123"/>
      <c r="O44" s="171">
        <f t="shared" si="2"/>
        <v>0</v>
      </c>
      <c r="P44" s="40"/>
    </row>
    <row r="45" spans="1:16" ht="51.75" customHeight="1">
      <c r="A45" s="132"/>
      <c r="B45" s="124"/>
      <c r="C45" s="116">
        <v>1111020166</v>
      </c>
      <c r="D45" s="116">
        <v>9789533642826</v>
      </c>
      <c r="E45" s="125" t="s">
        <v>67</v>
      </c>
      <c r="F45" s="125" t="s">
        <v>95</v>
      </c>
      <c r="G45" s="125" t="s">
        <v>25</v>
      </c>
      <c r="H45" s="126" t="s">
        <v>35</v>
      </c>
      <c r="I45" s="127">
        <f t="shared" si="4"/>
        <v>36.19186802631514</v>
      </c>
      <c r="J45" s="128">
        <f t="shared" si="5"/>
        <v>1.809593401315757</v>
      </c>
      <c r="K45" s="129">
        <v>38</v>
      </c>
      <c r="L45" s="160">
        <v>0.1</v>
      </c>
      <c r="M45" s="170">
        <f t="shared" si="3"/>
        <v>34.2</v>
      </c>
      <c r="N45" s="123"/>
      <c r="O45" s="171">
        <f t="shared" si="2"/>
        <v>0</v>
      </c>
      <c r="P45" s="40"/>
    </row>
    <row r="46" spans="1:16" ht="51.75" customHeight="1">
      <c r="A46" s="131" t="s">
        <v>4</v>
      </c>
      <c r="B46" s="114">
        <v>212</v>
      </c>
      <c r="C46" s="115">
        <v>1111090034</v>
      </c>
      <c r="D46" s="116">
        <v>9789532971026</v>
      </c>
      <c r="E46" s="118" t="s">
        <v>112</v>
      </c>
      <c r="F46" s="118" t="s">
        <v>0</v>
      </c>
      <c r="G46" s="118" t="s">
        <v>118</v>
      </c>
      <c r="H46" s="119" t="s">
        <v>35</v>
      </c>
      <c r="I46" s="120">
        <f t="shared" si="4"/>
        <v>33.33461528739553</v>
      </c>
      <c r="J46" s="121">
        <f t="shared" si="5"/>
        <v>1.6667307643697766</v>
      </c>
      <c r="K46" s="122">
        <v>35</v>
      </c>
      <c r="L46" s="160">
        <v>0.1</v>
      </c>
      <c r="M46" s="170">
        <f t="shared" si="3"/>
        <v>31.5</v>
      </c>
      <c r="N46" s="123"/>
      <c r="O46" s="171">
        <f t="shared" si="2"/>
        <v>0</v>
      </c>
      <c r="P46" s="40"/>
    </row>
    <row r="47" spans="1:16" ht="17.25" customHeight="1">
      <c r="A47" s="34"/>
      <c r="B47" s="38" t="s">
        <v>30</v>
      </c>
      <c r="C47" s="35"/>
      <c r="D47" s="93"/>
      <c r="E47" s="35"/>
      <c r="F47" s="35"/>
      <c r="G47" s="35"/>
      <c r="H47" s="36"/>
      <c r="I47" s="81"/>
      <c r="J47" s="82"/>
      <c r="K47" s="37"/>
      <c r="L47" s="156"/>
      <c r="M47" s="170"/>
      <c r="N47" s="28"/>
      <c r="O47" s="171"/>
      <c r="P47" s="63"/>
    </row>
    <row r="48" spans="1:16" ht="51.75" customHeight="1">
      <c r="A48" s="131">
        <v>6565</v>
      </c>
      <c r="B48" s="114">
        <v>4349</v>
      </c>
      <c r="C48" s="115">
        <v>1111020020</v>
      </c>
      <c r="D48" s="116">
        <v>9789533640709</v>
      </c>
      <c r="E48" s="136" t="s">
        <v>61</v>
      </c>
      <c r="F48" s="118" t="s">
        <v>86</v>
      </c>
      <c r="G48" s="118" t="s">
        <v>22</v>
      </c>
      <c r="H48" s="119" t="s">
        <v>35</v>
      </c>
      <c r="I48" s="120">
        <f>SUM(K48/1.04995962)</f>
        <v>58.764164663780114</v>
      </c>
      <c r="J48" s="121">
        <f aca="true" t="shared" si="6" ref="J48:J53">I48*0.05</f>
        <v>2.938208233189006</v>
      </c>
      <c r="K48" s="122">
        <v>61.7</v>
      </c>
      <c r="L48" s="159">
        <v>0</v>
      </c>
      <c r="M48" s="170">
        <f t="shared" si="3"/>
        <v>61.7</v>
      </c>
      <c r="N48" s="123"/>
      <c r="O48" s="171">
        <f t="shared" si="2"/>
        <v>0</v>
      </c>
      <c r="P48" s="40"/>
    </row>
    <row r="49" spans="1:16" ht="51.75" customHeight="1">
      <c r="A49" s="131">
        <v>6566</v>
      </c>
      <c r="B49" s="114">
        <v>4350</v>
      </c>
      <c r="C49" s="115">
        <v>1111020135</v>
      </c>
      <c r="D49" s="116">
        <v>9789533642710</v>
      </c>
      <c r="E49" s="118" t="s">
        <v>60</v>
      </c>
      <c r="F49" s="118" t="s">
        <v>86</v>
      </c>
      <c r="G49" s="118" t="s">
        <v>49</v>
      </c>
      <c r="H49" s="119" t="s">
        <v>35</v>
      </c>
      <c r="I49" s="120">
        <f>SUM(K49/1.04995962)</f>
        <v>76.19340637118977</v>
      </c>
      <c r="J49" s="121">
        <f t="shared" si="6"/>
        <v>3.8096703185594887</v>
      </c>
      <c r="K49" s="122">
        <v>80</v>
      </c>
      <c r="L49" s="159">
        <v>0</v>
      </c>
      <c r="M49" s="170">
        <f t="shared" si="3"/>
        <v>80</v>
      </c>
      <c r="N49" s="123"/>
      <c r="O49" s="171">
        <f t="shared" si="2"/>
        <v>0</v>
      </c>
      <c r="P49" s="40"/>
    </row>
    <row r="50" spans="1:16" ht="51.75" customHeight="1">
      <c r="A50" s="131"/>
      <c r="B50" s="114"/>
      <c r="C50" s="115">
        <v>1111020021</v>
      </c>
      <c r="D50" s="116">
        <v>3858893450153</v>
      </c>
      <c r="E50" s="136" t="s">
        <v>69</v>
      </c>
      <c r="F50" s="118" t="s">
        <v>86</v>
      </c>
      <c r="G50" s="118" t="s">
        <v>23</v>
      </c>
      <c r="H50" s="119" t="s">
        <v>35</v>
      </c>
      <c r="I50" s="120">
        <f>SUM(K50/1.04995962)</f>
        <v>42.858791083794245</v>
      </c>
      <c r="J50" s="121">
        <f t="shared" si="6"/>
        <v>2.1429395541897125</v>
      </c>
      <c r="K50" s="122">
        <v>45</v>
      </c>
      <c r="L50" s="159">
        <v>0.05</v>
      </c>
      <c r="M50" s="170">
        <f t="shared" si="3"/>
        <v>42.75</v>
      </c>
      <c r="N50" s="123"/>
      <c r="O50" s="171">
        <f t="shared" si="2"/>
        <v>0</v>
      </c>
      <c r="P50" s="40"/>
    </row>
    <row r="51" spans="1:16" ht="51.75" customHeight="1">
      <c r="A51" s="132"/>
      <c r="B51" s="124"/>
      <c r="C51" s="116">
        <v>1111020167</v>
      </c>
      <c r="D51" s="116">
        <v>9789533642840</v>
      </c>
      <c r="E51" s="125" t="s">
        <v>68</v>
      </c>
      <c r="F51" s="125" t="s">
        <v>46</v>
      </c>
      <c r="G51" s="125" t="s">
        <v>25</v>
      </c>
      <c r="H51" s="126" t="s">
        <v>35</v>
      </c>
      <c r="I51" s="127">
        <f>SUM(K51/1.04995962)</f>
        <v>36.19186802631514</v>
      </c>
      <c r="J51" s="128">
        <f t="shared" si="6"/>
        <v>1.809593401315757</v>
      </c>
      <c r="K51" s="129">
        <v>38</v>
      </c>
      <c r="L51" s="160">
        <v>0.1</v>
      </c>
      <c r="M51" s="170">
        <f t="shared" si="3"/>
        <v>34.2</v>
      </c>
      <c r="N51" s="123"/>
      <c r="O51" s="171">
        <f t="shared" si="2"/>
        <v>0</v>
      </c>
      <c r="P51" s="40"/>
    </row>
    <row r="52" spans="1:16" ht="51.75" customHeight="1">
      <c r="A52" s="131" t="s">
        <v>4</v>
      </c>
      <c r="B52" s="114"/>
      <c r="C52" s="118">
        <v>1111017020</v>
      </c>
      <c r="D52" s="116">
        <v>9789532978162</v>
      </c>
      <c r="E52" s="118" t="s">
        <v>125</v>
      </c>
      <c r="F52" s="118" t="s">
        <v>40</v>
      </c>
      <c r="G52" s="118" t="s">
        <v>41</v>
      </c>
      <c r="H52" s="119" t="s">
        <v>35</v>
      </c>
      <c r="I52" s="120">
        <v>65.71</v>
      </c>
      <c r="J52" s="121">
        <f t="shared" si="6"/>
        <v>3.2855</v>
      </c>
      <c r="K52" s="122">
        <v>69</v>
      </c>
      <c r="L52" s="160">
        <v>0.1</v>
      </c>
      <c r="M52" s="170">
        <f t="shared" si="3"/>
        <v>62.1</v>
      </c>
      <c r="N52" s="123"/>
      <c r="O52" s="171">
        <f t="shared" si="2"/>
        <v>0</v>
      </c>
      <c r="P52" s="40"/>
    </row>
    <row r="53" spans="1:16" ht="51.75" customHeight="1">
      <c r="A53" s="131"/>
      <c r="B53" s="114"/>
      <c r="C53" s="118">
        <v>1111018014</v>
      </c>
      <c r="D53" s="116">
        <v>9789532978810</v>
      </c>
      <c r="E53" s="118" t="s">
        <v>43</v>
      </c>
      <c r="F53" s="118" t="s">
        <v>42</v>
      </c>
      <c r="G53" s="118" t="s">
        <v>41</v>
      </c>
      <c r="H53" s="119" t="s">
        <v>35</v>
      </c>
      <c r="I53" s="120">
        <v>61.9</v>
      </c>
      <c r="J53" s="121">
        <f t="shared" si="6"/>
        <v>3.095</v>
      </c>
      <c r="K53" s="122">
        <v>65</v>
      </c>
      <c r="L53" s="160">
        <v>0.1</v>
      </c>
      <c r="M53" s="170">
        <f t="shared" si="3"/>
        <v>58.5</v>
      </c>
      <c r="N53" s="123"/>
      <c r="O53" s="171">
        <f t="shared" si="2"/>
        <v>0</v>
      </c>
      <c r="P53" s="40"/>
    </row>
    <row r="54" spans="1:16" ht="17.25" customHeight="1">
      <c r="A54" s="34"/>
      <c r="B54" s="38" t="s">
        <v>31</v>
      </c>
      <c r="C54" s="35"/>
      <c r="D54" s="93"/>
      <c r="E54" s="35"/>
      <c r="F54" s="35"/>
      <c r="G54" s="35"/>
      <c r="H54" s="36"/>
      <c r="I54" s="81"/>
      <c r="J54" s="82"/>
      <c r="K54" s="37"/>
      <c r="L54" s="156"/>
      <c r="M54" s="170"/>
      <c r="N54" s="28"/>
      <c r="O54" s="171"/>
      <c r="P54" s="63"/>
    </row>
    <row r="55" spans="1:16" ht="44.25" customHeight="1">
      <c r="A55" s="137"/>
      <c r="B55" s="138"/>
      <c r="C55" s="115">
        <v>1111020022</v>
      </c>
      <c r="D55" s="116">
        <v>9789533641706</v>
      </c>
      <c r="E55" s="118" t="s">
        <v>70</v>
      </c>
      <c r="F55" s="118" t="s">
        <v>78</v>
      </c>
      <c r="G55" s="118" t="s">
        <v>23</v>
      </c>
      <c r="H55" s="139" t="s">
        <v>35</v>
      </c>
      <c r="I55" s="120">
        <f>SUM(K55/1.04995962)</f>
        <v>47.620878981993606</v>
      </c>
      <c r="J55" s="121">
        <f>I55*0.05</f>
        <v>2.38104394909968</v>
      </c>
      <c r="K55" s="122">
        <v>50</v>
      </c>
      <c r="L55" s="159">
        <v>0.05</v>
      </c>
      <c r="M55" s="170">
        <f t="shared" si="3"/>
        <v>47.5</v>
      </c>
      <c r="N55" s="123"/>
      <c r="O55" s="171">
        <f t="shared" si="2"/>
        <v>0</v>
      </c>
      <c r="P55" s="40"/>
    </row>
    <row r="56" spans="1:16" ht="17.25" customHeight="1">
      <c r="A56" s="34"/>
      <c r="B56" s="38" t="s">
        <v>32</v>
      </c>
      <c r="C56" s="35"/>
      <c r="D56" s="93"/>
      <c r="E56" s="35"/>
      <c r="F56" s="35"/>
      <c r="G56" s="35"/>
      <c r="H56" s="36"/>
      <c r="I56" s="81"/>
      <c r="J56" s="82"/>
      <c r="K56" s="37"/>
      <c r="L56" s="156"/>
      <c r="M56" s="170"/>
      <c r="N56" s="28"/>
      <c r="O56" s="171"/>
      <c r="P56" s="63"/>
    </row>
    <row r="57" spans="1:16" ht="51.75" customHeight="1">
      <c r="A57" s="131" t="s">
        <v>4</v>
      </c>
      <c r="B57" s="114"/>
      <c r="C57" s="115">
        <v>1118016024</v>
      </c>
      <c r="D57" s="116">
        <v>3859890814351</v>
      </c>
      <c r="E57" s="118" t="s">
        <v>111</v>
      </c>
      <c r="F57" s="118"/>
      <c r="G57" s="118" t="s">
        <v>36</v>
      </c>
      <c r="H57" s="119" t="s">
        <v>33</v>
      </c>
      <c r="I57" s="120">
        <f>SUM(K57/1.04995962)</f>
        <v>52.38296688019297</v>
      </c>
      <c r="J57" s="121">
        <f>I57*0.05</f>
        <v>2.6191483440096484</v>
      </c>
      <c r="K57" s="122">
        <v>55</v>
      </c>
      <c r="L57" s="159">
        <v>0.15</v>
      </c>
      <c r="M57" s="170">
        <f t="shared" si="3"/>
        <v>46.75</v>
      </c>
      <c r="N57" s="123"/>
      <c r="O57" s="171">
        <f t="shared" si="2"/>
        <v>0</v>
      </c>
      <c r="P57" s="40"/>
    </row>
    <row r="58" spans="1:16" ht="17.25" customHeight="1">
      <c r="A58" s="34"/>
      <c r="B58" s="38" t="s">
        <v>48</v>
      </c>
      <c r="C58" s="35"/>
      <c r="D58" s="93"/>
      <c r="E58" s="35"/>
      <c r="F58" s="35"/>
      <c r="G58" s="35"/>
      <c r="H58" s="36"/>
      <c r="I58" s="81"/>
      <c r="J58" s="82"/>
      <c r="K58" s="37"/>
      <c r="L58" s="156"/>
      <c r="M58" s="170"/>
      <c r="N58" s="28"/>
      <c r="O58" s="171"/>
      <c r="P58" s="63"/>
    </row>
    <row r="59" spans="1:16" ht="51.75" customHeight="1">
      <c r="A59" s="131">
        <v>6538</v>
      </c>
      <c r="B59" s="114">
        <v>4326</v>
      </c>
      <c r="C59" s="115">
        <v>1111020023</v>
      </c>
      <c r="D59" s="116">
        <v>9789533642598</v>
      </c>
      <c r="E59" s="117" t="s">
        <v>51</v>
      </c>
      <c r="F59" s="118" t="s">
        <v>72</v>
      </c>
      <c r="G59" s="118" t="s">
        <v>22</v>
      </c>
      <c r="H59" s="119" t="s">
        <v>35</v>
      </c>
      <c r="I59" s="120">
        <f>SUM(K59/1.04995962)</f>
        <v>58.764164663780114</v>
      </c>
      <c r="J59" s="121">
        <f>I59*0.05</f>
        <v>2.938208233189006</v>
      </c>
      <c r="K59" s="122">
        <v>61.7</v>
      </c>
      <c r="L59" s="159">
        <v>0</v>
      </c>
      <c r="M59" s="170">
        <f t="shared" si="3"/>
        <v>61.7</v>
      </c>
      <c r="N59" s="123"/>
      <c r="O59" s="171">
        <f t="shared" si="2"/>
        <v>0</v>
      </c>
      <c r="P59" s="40"/>
    </row>
    <row r="60" spans="1:16" ht="51.75" customHeight="1">
      <c r="A60" s="131"/>
      <c r="B60" s="114"/>
      <c r="C60" s="115">
        <v>1111020024</v>
      </c>
      <c r="D60" s="116">
        <v>3858893450184</v>
      </c>
      <c r="E60" s="117" t="s">
        <v>71</v>
      </c>
      <c r="F60" s="118" t="s">
        <v>72</v>
      </c>
      <c r="G60" s="118" t="s">
        <v>23</v>
      </c>
      <c r="H60" s="119" t="s">
        <v>35</v>
      </c>
      <c r="I60" s="120">
        <f>SUM(K60/1.04995962)</f>
        <v>42.858791083794245</v>
      </c>
      <c r="J60" s="121">
        <f>I60*0.05</f>
        <v>2.1429395541897125</v>
      </c>
      <c r="K60" s="122">
        <v>45</v>
      </c>
      <c r="L60" s="159">
        <v>0.05</v>
      </c>
      <c r="M60" s="170">
        <f t="shared" si="3"/>
        <v>42.75</v>
      </c>
      <c r="N60" s="123"/>
      <c r="O60" s="171">
        <f t="shared" si="2"/>
        <v>0</v>
      </c>
      <c r="P60" s="40"/>
    </row>
    <row r="61" spans="1:16" ht="51.75" customHeight="1">
      <c r="A61" s="131"/>
      <c r="B61" s="114"/>
      <c r="C61" s="115">
        <v>1136020197</v>
      </c>
      <c r="D61" s="116">
        <v>9789533642444</v>
      </c>
      <c r="E61" s="117" t="s">
        <v>119</v>
      </c>
      <c r="F61" s="118" t="s">
        <v>88</v>
      </c>
      <c r="G61" s="118" t="s">
        <v>87</v>
      </c>
      <c r="H61" s="119" t="s">
        <v>2</v>
      </c>
      <c r="I61" s="120">
        <f>SUM(K61/1.04995962)</f>
        <v>47.620878981993606</v>
      </c>
      <c r="J61" s="121">
        <f>I61*0.05</f>
        <v>2.38104394909968</v>
      </c>
      <c r="K61" s="122">
        <v>50</v>
      </c>
      <c r="L61" s="159">
        <v>0</v>
      </c>
      <c r="M61" s="170">
        <f t="shared" si="3"/>
        <v>50</v>
      </c>
      <c r="N61" s="123"/>
      <c r="O61" s="171">
        <f t="shared" si="2"/>
        <v>0</v>
      </c>
      <c r="P61" s="40"/>
    </row>
    <row r="62" spans="1:15" ht="16.5">
      <c r="A62" s="3" t="s">
        <v>103</v>
      </c>
      <c r="B62" s="4"/>
      <c r="C62" s="117"/>
      <c r="E62" s="5"/>
      <c r="G62" s="6" t="s">
        <v>124</v>
      </c>
      <c r="N62" s="113">
        <f>SUM(N13:N61)</f>
        <v>0</v>
      </c>
      <c r="O62" s="151">
        <f>SUM(O13:O61)</f>
        <v>0</v>
      </c>
    </row>
    <row r="63" spans="1:5" ht="16.5">
      <c r="A63" s="100">
        <v>44344</v>
      </c>
      <c r="B63" s="4"/>
      <c r="E63" s="5"/>
    </row>
  </sheetData>
  <sheetProtection selectLockedCells="1" sort="0" autoFilter="0"/>
  <autoFilter ref="A9:P63"/>
  <printOptions horizontalCentered="1"/>
  <pageMargins left="0.13" right="0.1968503937007874" top="0.6299212598425197" bottom="0.4330708661417323" header="0.1968503937007874" footer="0.3937007874015748"/>
  <pageSetup fitToHeight="0" horizontalDpi="600" verticalDpi="600" orientation="portrait" paperSize="9" scale="55" r:id="rId1"/>
  <headerFooter alignWithMargins="0">
    <oddHeader>&amp;L&amp;"Century Gothic,Regular"&amp;K04-038ALFA d.d. - ZAGREB
Nova ves 23-a
10000 ZAGREB&amp;R&amp;"Century Gothic,Regular"&amp;K04-038Telefon: 01/4698-555
Fax: 01/4698-540
E-adresa: narudzbe@alfa.hr</oddHeader>
    <oddFooter>&amp;C&amp;8&amp;P&amp;R
</oddFooter>
  </headerFooter>
  <ignoredErrors>
    <ignoredError sqref="J11:J30 J31:J6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3" max="3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smilancec</dc:creator>
  <cp:keywords/>
  <dc:description/>
  <cp:lastModifiedBy>ntustic</cp:lastModifiedBy>
  <cp:lastPrinted>2021-06-08T13:25:12Z</cp:lastPrinted>
  <dcterms:created xsi:type="dcterms:W3CDTF">2008-07-16T07:50:52Z</dcterms:created>
  <dcterms:modified xsi:type="dcterms:W3CDTF">2021-07-08T08:21:18Z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